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ISL_Manager\ISL_MasterCopies\"/>
    </mc:Choice>
  </mc:AlternateContent>
  <xr:revisionPtr revIDLastSave="0" documentId="13_ncr:1_{50818B42-A914-42C6-9D8C-52E1E1A05EF8}" xr6:coauthVersionLast="47" xr6:coauthVersionMax="47" xr10:uidLastSave="{00000000-0000-0000-0000-000000000000}"/>
  <bookViews>
    <workbookView xWindow="-120" yWindow="-120" windowWidth="29040" windowHeight="15720" tabRatio="822" activeTab="8" xr2:uid="{00000000-000D-0000-FFFF-FFFF00000000}"/>
  </bookViews>
  <sheets>
    <sheet name="FILL FORM" sheetId="7" r:id="rId1"/>
    <sheet name="3rd party billing" sheetId="36" r:id="rId2"/>
    <sheet name="Sheet1" sheetId="35" state="hidden" r:id="rId3"/>
    <sheet name="IDB" sheetId="23" state="hidden" r:id="rId4"/>
    <sheet name="Headings" sheetId="31" state="hidden" r:id="rId5"/>
    <sheet name="Billing" sheetId="18" state="hidden" r:id="rId6"/>
    <sheet name="OH calc" sheetId="34" state="hidden" r:id="rId7"/>
    <sheet name="Comments" sheetId="26" r:id="rId8"/>
    <sheet name="15N &amp; 18O-TON" sheetId="3" r:id="rId9"/>
    <sheet name="17O nitrate" sheetId="33" state="hidden" r:id="rId10"/>
    <sheet name="sample injection" sheetId="16" state="hidden" r:id="rId11"/>
  </sheets>
  <definedNames>
    <definedName name="N2O_bugTech.wke" localSheetId="1">#REF!</definedName>
    <definedName name="N2O_bugTech.wk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1" i="34" l="1"/>
  <c r="I10" i="34"/>
  <c r="H10" i="34"/>
  <c r="G10" i="34"/>
  <c r="B10" i="18"/>
  <c r="B3" i="18"/>
  <c r="G13" i="34" l="1"/>
  <c r="G12" i="34"/>
  <c r="G14" i="34" s="1"/>
  <c r="J10" i="3"/>
  <c r="J9" i="3"/>
  <c r="B20" i="36" l="1"/>
  <c r="B19" i="36"/>
  <c r="B17" i="36"/>
  <c r="B16" i="36"/>
  <c r="B6" i="16"/>
  <c r="B7" i="16"/>
  <c r="B8" i="16"/>
  <c r="B9" i="16"/>
  <c r="B10" i="16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46" i="16"/>
  <c r="B47" i="16"/>
  <c r="B48" i="16"/>
  <c r="B49" i="16"/>
  <c r="B50" i="16"/>
  <c r="B51" i="16"/>
  <c r="B52" i="16"/>
  <c r="B53" i="16"/>
  <c r="B54" i="16"/>
  <c r="B55" i="16"/>
  <c r="B56" i="16"/>
  <c r="B57" i="16"/>
  <c r="B58" i="16"/>
  <c r="B59" i="16"/>
  <c r="B60" i="16"/>
  <c r="B61" i="16"/>
  <c r="B62" i="16"/>
  <c r="B63" i="16"/>
  <c r="B64" i="16"/>
  <c r="B65" i="16"/>
  <c r="B66" i="16"/>
  <c r="B67" i="16"/>
  <c r="B68" i="16"/>
  <c r="B69" i="16"/>
  <c r="B70" i="16"/>
  <c r="B71" i="16"/>
  <c r="B72" i="16"/>
  <c r="B73" i="16"/>
  <c r="B74" i="16"/>
  <c r="B75" i="16"/>
  <c r="B76" i="16"/>
  <c r="B77" i="16"/>
  <c r="B78" i="16"/>
  <c r="B79" i="16"/>
  <c r="C6" i="16"/>
  <c r="C7" i="16"/>
  <c r="C8" i="16"/>
  <c r="C9" i="16"/>
  <c r="C10" i="16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35" i="16"/>
  <c r="C36" i="16"/>
  <c r="C37" i="16"/>
  <c r="C38" i="16"/>
  <c r="C39" i="16"/>
  <c r="C40" i="16"/>
  <c r="C41" i="16"/>
  <c r="C42" i="16"/>
  <c r="C43" i="16"/>
  <c r="C44" i="16"/>
  <c r="C45" i="16"/>
  <c r="C46" i="16"/>
  <c r="C47" i="16"/>
  <c r="C48" i="16"/>
  <c r="C49" i="16"/>
  <c r="C50" i="16"/>
  <c r="C51" i="16"/>
  <c r="C52" i="16"/>
  <c r="C53" i="16"/>
  <c r="C54" i="16"/>
  <c r="C55" i="16"/>
  <c r="C56" i="16"/>
  <c r="C57" i="16"/>
  <c r="C58" i="16"/>
  <c r="C59" i="16"/>
  <c r="C60" i="16"/>
  <c r="C61" i="16"/>
  <c r="C62" i="16"/>
  <c r="C63" i="16"/>
  <c r="C64" i="16"/>
  <c r="C65" i="16"/>
  <c r="C66" i="16"/>
  <c r="C67" i="16"/>
  <c r="C68" i="16"/>
  <c r="C69" i="16"/>
  <c r="C70" i="16"/>
  <c r="C71" i="16"/>
  <c r="C72" i="16"/>
  <c r="C73" i="16"/>
  <c r="C74" i="16"/>
  <c r="C75" i="16"/>
  <c r="C76" i="16"/>
  <c r="C77" i="16"/>
  <c r="C78" i="16"/>
  <c r="C79" i="16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0" i="18" l="1"/>
  <c r="G16" i="3" l="1"/>
  <c r="G17" i="3"/>
  <c r="G18" i="3"/>
  <c r="G19" i="3"/>
  <c r="D9" i="16" s="1"/>
  <c r="E9" i="16" s="1"/>
  <c r="G20" i="3"/>
  <c r="D10" i="16" s="1"/>
  <c r="E10" i="16" s="1"/>
  <c r="G15" i="3"/>
  <c r="G26" i="3"/>
  <c r="D16" i="16" s="1"/>
  <c r="E16" i="16" s="1"/>
  <c r="G25" i="3"/>
  <c r="D15" i="16" s="1"/>
  <c r="E15" i="16" s="1"/>
  <c r="G24" i="3"/>
  <c r="D14" i="16" s="1"/>
  <c r="E14" i="16" s="1"/>
  <c r="G23" i="3"/>
  <c r="D13" i="16" s="1"/>
  <c r="E13" i="16" s="1"/>
  <c r="G22" i="3"/>
  <c r="D12" i="16" s="1"/>
  <c r="E12" i="16" s="1"/>
  <c r="G21" i="3"/>
  <c r="D11" i="16" s="1"/>
  <c r="E11" i="16" s="1"/>
  <c r="E33" i="18"/>
  <c r="E32" i="18"/>
  <c r="E31" i="18"/>
  <c r="D5" i="34"/>
  <c r="D4" i="34"/>
  <c r="D3" i="34"/>
  <c r="A6" i="16"/>
  <c r="A7" i="16"/>
  <c r="A8" i="16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35" i="16"/>
  <c r="A36" i="16"/>
  <c r="A37" i="16"/>
  <c r="A38" i="16"/>
  <c r="A39" i="16"/>
  <c r="A40" i="16"/>
  <c r="A41" i="16"/>
  <c r="A42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59" i="16"/>
  <c r="A60" i="16"/>
  <c r="A61" i="16"/>
  <c r="A62" i="16"/>
  <c r="A63" i="16"/>
  <c r="A64" i="16"/>
  <c r="A65" i="16"/>
  <c r="A66" i="16"/>
  <c r="A67" i="16"/>
  <c r="A68" i="16"/>
  <c r="A69" i="16"/>
  <c r="A70" i="16"/>
  <c r="A71" i="16"/>
  <c r="A72" i="16"/>
  <c r="A73" i="16"/>
  <c r="A74" i="16"/>
  <c r="A75" i="16"/>
  <c r="A76" i="16"/>
  <c r="A77" i="16"/>
  <c r="A78" i="16"/>
  <c r="A79" i="16"/>
  <c r="A5" i="16"/>
  <c r="B5" i="16"/>
  <c r="B13" i="23"/>
  <c r="B11" i="23"/>
  <c r="D13" i="23"/>
  <c r="B10" i="23"/>
  <c r="B4" i="2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D21" i="16" s="1"/>
  <c r="E21" i="16" s="1"/>
  <c r="G30" i="3"/>
  <c r="D20" i="16" s="1"/>
  <c r="E20" i="16" s="1"/>
  <c r="G29" i="3"/>
  <c r="D19" i="16" s="1"/>
  <c r="E19" i="16" s="1"/>
  <c r="G28" i="3"/>
  <c r="D18" i="16" s="1"/>
  <c r="E18" i="16" s="1"/>
  <c r="G27" i="3"/>
  <c r="D17" i="16" s="1"/>
  <c r="E17" i="16" s="1"/>
  <c r="C5" i="16"/>
  <c r="E21" i="18"/>
  <c r="B12" i="3"/>
  <c r="B9" i="3"/>
  <c r="B10" i="3"/>
  <c r="B11" i="3"/>
  <c r="B8" i="3"/>
  <c r="B5" i="18"/>
  <c r="B6" i="18"/>
  <c r="B7" i="18"/>
  <c r="B8" i="18"/>
  <c r="B4" i="18"/>
  <c r="B2" i="16"/>
  <c r="B1" i="16"/>
  <c r="J11" i="3"/>
  <c r="J7" i="3"/>
  <c r="J6" i="3"/>
  <c r="B7" i="3"/>
  <c r="B6" i="3"/>
  <c r="E6" i="18"/>
  <c r="D14" i="18"/>
  <c r="E64" i="33"/>
  <c r="E63" i="33"/>
  <c r="E62" i="33"/>
  <c r="E61" i="33"/>
  <c r="E60" i="33"/>
  <c r="E59" i="33"/>
  <c r="E58" i="33"/>
  <c r="E57" i="33"/>
  <c r="E56" i="33"/>
  <c r="E55" i="33"/>
  <c r="E54" i="33"/>
  <c r="E53" i="33"/>
  <c r="E52" i="33"/>
  <c r="E51" i="33"/>
  <c r="E50" i="33"/>
  <c r="E49" i="33"/>
  <c r="E48" i="33"/>
  <c r="E47" i="33"/>
  <c r="E46" i="33"/>
  <c r="E45" i="33"/>
  <c r="E44" i="33"/>
  <c r="E43" i="33"/>
  <c r="E42" i="33"/>
  <c r="E41" i="33"/>
  <c r="E40" i="33"/>
  <c r="E39" i="33"/>
  <c r="E38" i="33"/>
  <c r="E37" i="33"/>
  <c r="E36" i="33"/>
  <c r="E35" i="33"/>
  <c r="E34" i="33"/>
  <c r="E33" i="33"/>
  <c r="E32" i="33"/>
  <c r="E31" i="33"/>
  <c r="E30" i="33"/>
  <c r="E29" i="33"/>
  <c r="E28" i="33"/>
  <c r="E27" i="33"/>
  <c r="E26" i="33"/>
  <c r="E25" i="33"/>
  <c r="E24" i="33"/>
  <c r="E23" i="33"/>
  <c r="E22" i="33"/>
  <c r="E21" i="33"/>
  <c r="E20" i="33"/>
  <c r="E19" i="33"/>
  <c r="E18" i="33"/>
  <c r="E17" i="33"/>
  <c r="E16" i="33"/>
  <c r="E15" i="33"/>
  <c r="B13" i="33"/>
  <c r="H12" i="33"/>
  <c r="B12" i="33"/>
  <c r="B11" i="33"/>
  <c r="H10" i="33"/>
  <c r="B10" i="33"/>
  <c r="H9" i="33"/>
  <c r="B9" i="33"/>
  <c r="B8" i="33"/>
  <c r="H7" i="33"/>
  <c r="B7" i="33"/>
  <c r="H6" i="33"/>
  <c r="B6" i="33"/>
  <c r="E17" i="23"/>
  <c r="E25" i="23" s="1"/>
  <c r="B44" i="23" s="1"/>
  <c r="A16" i="18"/>
  <c r="B12" i="18"/>
  <c r="B13" i="18"/>
  <c r="B11" i="18"/>
  <c r="B13" i="3"/>
  <c r="E19" i="18"/>
  <c r="F8" i="16" l="1"/>
  <c r="D8" i="16"/>
  <c r="E8" i="16" s="1"/>
  <c r="D7" i="16"/>
  <c r="E7" i="16" s="1"/>
  <c r="D6" i="16"/>
  <c r="E6" i="16" s="1"/>
  <c r="D5" i="16"/>
  <c r="E5" i="16" s="1"/>
  <c r="E27" i="18"/>
  <c r="E28" i="18" s="1"/>
  <c r="E29" i="18"/>
  <c r="F6" i="16" l="1"/>
  <c r="F7" i="16"/>
  <c r="F5" i="16"/>
  <c r="F9" i="16"/>
  <c r="F10" i="16"/>
  <c r="A30" i="18"/>
  <c r="F11" i="16" l="1"/>
  <c r="F12" i="16" l="1"/>
  <c r="F13" i="16" l="1"/>
  <c r="F14" i="16" l="1"/>
  <c r="F15" i="16" l="1"/>
  <c r="F16" i="16" l="1"/>
  <c r="F17" i="16" l="1"/>
  <c r="F18" i="16" l="1"/>
  <c r="F19" i="16" l="1"/>
  <c r="F20" i="16" l="1"/>
  <c r="F21" i="16" l="1"/>
  <c r="E32" i="3" l="1"/>
  <c r="D22" i="16" l="1"/>
  <c r="E22" i="16" s="1"/>
  <c r="E33" i="3"/>
  <c r="D23" i="16" l="1"/>
  <c r="E23" i="16" s="1"/>
  <c r="F22" i="16"/>
  <c r="E34" i="3"/>
  <c r="D24" i="16" l="1"/>
  <c r="E24" i="16" s="1"/>
  <c r="F23" i="16"/>
  <c r="E35" i="3"/>
  <c r="D25" i="16" l="1"/>
  <c r="E25" i="16" s="1"/>
  <c r="F24" i="16"/>
  <c r="E36" i="3"/>
  <c r="D26" i="16" l="1"/>
  <c r="E26" i="16" s="1"/>
  <c r="F25" i="16"/>
  <c r="E37" i="3"/>
  <c r="D27" i="16" l="1"/>
  <c r="E27" i="16" s="1"/>
  <c r="F26" i="16"/>
  <c r="E38" i="3"/>
  <c r="D28" i="16" l="1"/>
  <c r="E28" i="16" s="1"/>
  <c r="F27" i="16"/>
  <c r="E39" i="3"/>
  <c r="D29" i="16" l="1"/>
  <c r="E29" i="16" s="1"/>
  <c r="F28" i="16"/>
  <c r="E40" i="3"/>
  <c r="D30" i="16" l="1"/>
  <c r="E30" i="16" s="1"/>
  <c r="F29" i="16"/>
  <c r="E41" i="3"/>
  <c r="D31" i="16" l="1"/>
  <c r="E31" i="16" s="1"/>
  <c r="F30" i="16"/>
  <c r="E42" i="3"/>
  <c r="D32" i="16" l="1"/>
  <c r="E32" i="16" s="1"/>
  <c r="F31" i="16"/>
  <c r="E43" i="3"/>
  <c r="D33" i="16" l="1"/>
  <c r="E33" i="16" s="1"/>
  <c r="F32" i="16"/>
  <c r="E44" i="3"/>
  <c r="D34" i="16" l="1"/>
  <c r="E34" i="16" s="1"/>
  <c r="F33" i="16"/>
  <c r="E45" i="3"/>
  <c r="D35" i="16" l="1"/>
  <c r="E35" i="16" s="1"/>
  <c r="F34" i="16"/>
  <c r="E46" i="3"/>
  <c r="D36" i="16" l="1"/>
  <c r="E36" i="16" s="1"/>
  <c r="F35" i="16"/>
  <c r="E47" i="3"/>
  <c r="D37" i="16" l="1"/>
  <c r="E37" i="16" s="1"/>
  <c r="F36" i="16"/>
  <c r="E48" i="3"/>
  <c r="D38" i="16" l="1"/>
  <c r="E38" i="16" s="1"/>
  <c r="F37" i="16"/>
  <c r="E49" i="3"/>
  <c r="D39" i="16" l="1"/>
  <c r="E39" i="16" s="1"/>
  <c r="F38" i="16"/>
  <c r="E50" i="3"/>
  <c r="D40" i="16" l="1"/>
  <c r="E40" i="16" s="1"/>
  <c r="F39" i="16"/>
  <c r="E51" i="3"/>
  <c r="D41" i="16" l="1"/>
  <c r="E41" i="16" s="1"/>
  <c r="F40" i="16"/>
  <c r="E52" i="3"/>
  <c r="D42" i="16" l="1"/>
  <c r="E42" i="16" s="1"/>
  <c r="F41" i="16"/>
  <c r="E53" i="3"/>
  <c r="D43" i="16" l="1"/>
  <c r="E43" i="16" s="1"/>
  <c r="F42" i="16"/>
  <c r="E54" i="3"/>
  <c r="D44" i="16" l="1"/>
  <c r="E44" i="16" s="1"/>
  <c r="F43" i="16"/>
  <c r="E55" i="3"/>
  <c r="D45" i="16" l="1"/>
  <c r="E45" i="16" s="1"/>
  <c r="F44" i="16"/>
  <c r="E56" i="3"/>
  <c r="D46" i="16" l="1"/>
  <c r="E46" i="16" s="1"/>
  <c r="F45" i="16"/>
  <c r="E57" i="3"/>
  <c r="D47" i="16" l="1"/>
  <c r="E47" i="16" s="1"/>
  <c r="F46" i="16"/>
  <c r="E58" i="3"/>
  <c r="D48" i="16" l="1"/>
  <c r="E48" i="16" s="1"/>
  <c r="F47" i="16"/>
  <c r="E59" i="3"/>
  <c r="D49" i="16" l="1"/>
  <c r="E49" i="16" s="1"/>
  <c r="F48" i="16"/>
  <c r="E60" i="3"/>
  <c r="D50" i="16" l="1"/>
  <c r="E50" i="16" s="1"/>
  <c r="F49" i="16"/>
  <c r="E61" i="3"/>
  <c r="D51" i="16" l="1"/>
  <c r="E51" i="16" s="1"/>
  <c r="F50" i="16"/>
  <c r="E62" i="3"/>
  <c r="D52" i="16" l="1"/>
  <c r="E52" i="16" s="1"/>
  <c r="F51" i="16"/>
  <c r="E63" i="3"/>
  <c r="D53" i="16" l="1"/>
  <c r="E53" i="16" s="1"/>
  <c r="F52" i="16"/>
  <c r="E64" i="3"/>
  <c r="D54" i="16" l="1"/>
  <c r="E54" i="16" s="1"/>
  <c r="F53" i="16"/>
  <c r="E65" i="3"/>
  <c r="D55" i="16" l="1"/>
  <c r="E55" i="16" s="1"/>
  <c r="F54" i="16"/>
  <c r="E66" i="3"/>
  <c r="D56" i="16" l="1"/>
  <c r="E56" i="16" s="1"/>
  <c r="F55" i="16"/>
  <c r="E67" i="3"/>
  <c r="D57" i="16" l="1"/>
  <c r="E57" i="16" s="1"/>
  <c r="F56" i="16"/>
  <c r="E68" i="3"/>
  <c r="D58" i="16" l="1"/>
  <c r="E58" i="16" s="1"/>
  <c r="F57" i="16"/>
  <c r="E69" i="3"/>
  <c r="D59" i="16" l="1"/>
  <c r="E59" i="16" s="1"/>
  <c r="F58" i="16"/>
  <c r="E70" i="3"/>
  <c r="D60" i="16" l="1"/>
  <c r="E60" i="16" s="1"/>
  <c r="F59" i="16"/>
  <c r="E71" i="3"/>
  <c r="D61" i="16" l="1"/>
  <c r="E61" i="16" s="1"/>
  <c r="F60" i="16"/>
  <c r="E72" i="3"/>
  <c r="D62" i="16" l="1"/>
  <c r="E62" i="16" s="1"/>
  <c r="F61" i="16"/>
  <c r="E73" i="3"/>
  <c r="D63" i="16" l="1"/>
  <c r="E63" i="16" s="1"/>
  <c r="F62" i="16"/>
  <c r="E74" i="3"/>
  <c r="D64" i="16" l="1"/>
  <c r="E64" i="16" s="1"/>
  <c r="F63" i="16"/>
  <c r="E75" i="3"/>
  <c r="D65" i="16" l="1"/>
  <c r="E65" i="16" s="1"/>
  <c r="F64" i="16"/>
  <c r="E76" i="3"/>
  <c r="D66" i="16" l="1"/>
  <c r="E66" i="16" s="1"/>
  <c r="F65" i="16"/>
  <c r="E77" i="3"/>
  <c r="D67" i="16" l="1"/>
  <c r="E67" i="16" s="1"/>
  <c r="F66" i="16"/>
  <c r="E78" i="3"/>
  <c r="D68" i="16" l="1"/>
  <c r="E68" i="16" s="1"/>
  <c r="F67" i="16"/>
  <c r="E79" i="3"/>
  <c r="D69" i="16" l="1"/>
  <c r="E69" i="16" s="1"/>
  <c r="F68" i="16"/>
  <c r="E80" i="3"/>
  <c r="D70" i="16" l="1"/>
  <c r="E70" i="16" s="1"/>
  <c r="F69" i="16"/>
  <c r="E81" i="3"/>
  <c r="D71" i="16" l="1"/>
  <c r="E71" i="16" s="1"/>
  <c r="F70" i="16"/>
  <c r="E82" i="3"/>
  <c r="F72" i="16" l="1"/>
  <c r="D72" i="16"/>
  <c r="E72" i="16" s="1"/>
  <c r="F71" i="16"/>
  <c r="E83" i="3"/>
  <c r="D73" i="16" l="1"/>
  <c r="E73" i="16" s="1"/>
  <c r="E84" i="3"/>
  <c r="D74" i="16" l="1"/>
  <c r="E74" i="16" s="1"/>
  <c r="F73" i="16"/>
  <c r="E85" i="3"/>
  <c r="D75" i="16" l="1"/>
  <c r="E75" i="16" s="1"/>
  <c r="F74" i="16"/>
  <c r="E86" i="3"/>
  <c r="D76" i="16" l="1"/>
  <c r="E76" i="16" s="1"/>
  <c r="F75" i="16"/>
  <c r="E87" i="3"/>
  <c r="D77" i="16" l="1"/>
  <c r="E77" i="16" s="1"/>
  <c r="F76" i="16"/>
  <c r="E89" i="3"/>
  <c r="E88" i="3"/>
  <c r="D79" i="16" l="1"/>
  <c r="E79" i="16" s="1"/>
  <c r="D78" i="16"/>
  <c r="E78" i="16" s="1"/>
  <c r="F77" i="16"/>
  <c r="F78" i="16" l="1"/>
  <c r="F79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Steve Taylor</author>
  </authors>
  <commentList>
    <comment ref="A19" authorId="0" shapeId="0" xr:uid="{6BFA4BDF-369F-4543-AD2A-92F32065A463}">
      <text>
        <r>
          <rPr>
            <sz val="9"/>
            <color indexed="81"/>
            <rFont val="Tahoma"/>
            <family val="2"/>
          </rPr>
          <t xml:space="preserve">
The UofC financial system assigns all customers a unique Customer number.  You may be able to find it on a previous project file or invoice.  
If you don't know it, contact the ISL, or enter "unknown".</t>
        </r>
      </text>
    </comment>
    <comment ref="A23" authorId="0" shapeId="0" xr:uid="{A4F8355B-1466-4C47-8A05-0FFCCD4E783F}">
      <text>
        <r>
          <rPr>
            <sz val="9"/>
            <color indexed="81"/>
            <rFont val="Tahoma"/>
            <family val="2"/>
          </rPr>
          <t xml:space="preserve">
Please enter important payment info such as PO#, Cost Center#, Standing Offer# etc.</t>
        </r>
      </text>
    </comment>
    <comment ref="B23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Arial"/>
            <family val="2"/>
          </rPr>
          <t>Please enter important payment info such as PO#, Cost Center#, Standing Offer# etc.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Steve Taylor</author>
  </authors>
  <commentList>
    <comment ref="F3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Steve Taylor: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Project  Business Units:
1) RESRC (if RTxxxx project)
2) UCPO1  (if 1000xxxx project)</t>
        </r>
      </text>
    </comment>
    <comment ref="E4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Steve Taylor: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If Debiting funds: 10,11,12,15,20 or 45 use 48005
If Debiting fund 60 use 48010
If Debiting fund 70 use 48015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Steve Taylor</author>
  </authors>
  <commentList>
    <comment ref="B19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Steve Taylor: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15N + 18O = 55
15N + 17O = 57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Stephen Taylor</author>
  </authors>
  <commentList>
    <comment ref="G1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Stephen Taylor:</t>
        </r>
        <r>
          <rPr>
            <sz val="8"/>
            <color indexed="81"/>
            <rFont val="Tahoma"/>
            <family val="2"/>
          </rPr>
          <t xml:space="preserve">
"OVERHEAD" if only a single line
"MLTI_LN-OH" if income distributed btween ISL and Agg-Chem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Stephen Taylor</author>
    <author>Steve Taylor</author>
  </authors>
  <commentList>
    <comment ref="D14" authorId="0" shapeId="0" xr:uid="{00000000-0006-0000-0700-000001000000}">
      <text>
        <r>
          <rPr>
            <sz val="11"/>
            <color indexed="81"/>
            <rFont val="Tahoma"/>
            <family val="2"/>
          </rPr>
          <t xml:space="preserve">
Prior to stable isotope analysis the dissolved nitrate concentration </t>
        </r>
        <r>
          <rPr>
            <u/>
            <sz val="11"/>
            <color indexed="81"/>
            <rFont val="Tahoma"/>
            <family val="2"/>
          </rPr>
          <t>must</t>
        </r>
        <r>
          <rPr>
            <sz val="11"/>
            <color indexed="81"/>
            <rFont val="Tahoma"/>
            <family val="2"/>
          </rPr>
          <t xml:space="preserve"> be known. Please provide it or it will be measured by the ISL at extra cost.
Note: many instruments (photometric, IC or others) report [N] as NO3-[N].  Be sure you understand what concentrations units you have. Either ([NO3-N] or [NO3-NO3]) before choosing which column to enter into.  Note: column E in this spreadsheet simply converts  [NO3-N] to [NO3-NO3].</t>
        </r>
        <r>
          <rPr>
            <sz val="8"/>
            <color indexed="81"/>
            <rFont val="Tahoma"/>
            <family val="2"/>
          </rPr>
          <t xml:space="preserve">
e</t>
        </r>
      </text>
    </comment>
    <comment ref="E14" authorId="0" shapeId="0" xr:uid="{00000000-0006-0000-0700-000002000000}">
      <text>
        <r>
          <rPr>
            <sz val="11"/>
            <color indexed="81"/>
            <rFont val="Tahoma"/>
            <family val="2"/>
          </rPr>
          <t xml:space="preserve">
If your concentration data are reported as [NO3-NO3], enter them in this column. </t>
        </r>
      </text>
    </comment>
    <comment ref="F14" authorId="0" shapeId="0" xr:uid="{00000000-0006-0000-0700-000003000000}">
      <text>
        <r>
          <rPr>
            <sz val="11"/>
            <color indexed="81"/>
            <rFont val="Tahoma"/>
            <family val="2"/>
          </rPr>
          <t xml:space="preserve">
If client cannot supply [NO3] concentration, it will be measured here in the ISL using a Thermo "Gallery" spectrophotometer.  Cost of $25 per sample. 
The isotopic measurement will be of TON ("Total Oxidized Nitrogen") where
[TON] = [Nitrate] + [Nitrite]
note: in most natural samples, [NO3-] is generally in the ppm range, and [NO2-] is in the ppb range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4" authorId="0" shapeId="0" xr:uid="{00000000-0006-0000-0700-000004000000}">
      <text>
        <r>
          <rPr>
            <sz val="11"/>
            <color indexed="81"/>
            <rFont val="Tahoma"/>
            <family val="2"/>
          </rPr>
          <t xml:space="preserve">
This column converts [TON-N] to [TON-NO3]</t>
        </r>
      </text>
    </comment>
    <comment ref="A89" authorId="1" shapeId="0" xr:uid="{A33D1758-B617-42FD-B26C-9CFC531B5545}">
      <text>
        <r>
          <rPr>
            <b/>
            <sz val="9"/>
            <color indexed="81"/>
            <rFont val="Tahoma"/>
            <family val="2"/>
          </rPr>
          <t>Steve Taylor:</t>
        </r>
        <r>
          <rPr>
            <sz val="9"/>
            <color indexed="81"/>
            <rFont val="Tahoma"/>
            <family val="2"/>
          </rPr>
          <t xml:space="preserve">
If you have more than 75 samples contact the lab and we'll send an adjusted form.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Stephen Taylor</author>
  </authors>
  <commentList>
    <comment ref="D14" authorId="0" shapeId="0" xr:uid="{00000000-0006-0000-0800-000001000000}">
      <text>
        <r>
          <rPr>
            <b/>
            <sz val="11"/>
            <color indexed="81"/>
            <rFont val="Tahoma"/>
            <family val="2"/>
          </rPr>
          <t>Stephen Taylor:</t>
        </r>
        <r>
          <rPr>
            <sz val="11"/>
            <color indexed="81"/>
            <rFont val="Tahoma"/>
            <family val="2"/>
          </rPr>
          <t xml:space="preserve">
If submitting WATER samples for 15N and 18O of dissolved nitrate, you must provide [NO3] concentrations.
Note: most IC results are reported as NO3-[N].  The next column in this spread sheet converts to NO3-[NO3]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 shapeId="0" xr:uid="{00000000-0006-0000-0800-000002000000}">
      <text>
        <r>
          <rPr>
            <b/>
            <sz val="11"/>
            <color indexed="81"/>
            <rFont val="Tahoma"/>
            <family val="2"/>
          </rPr>
          <t>Stephen Taylor:</t>
        </r>
        <r>
          <rPr>
            <sz val="11"/>
            <color indexed="81"/>
            <rFont val="Tahoma"/>
            <family val="2"/>
          </rPr>
          <t xml:space="preserve">
If your concentration data need correcting, the formula in this column converts NO3-[N] to NO3-[NO3], otherwise enter your NO3-[NO3] values manually for each sample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64" authorId="0" shapeId="0" xr:uid="{00000000-0006-0000-0800-000003000000}">
      <text>
        <r>
          <rPr>
            <b/>
            <sz val="8"/>
            <color indexed="81"/>
            <rFont val="Tahoma"/>
            <family val="2"/>
          </rPr>
          <t>Stephen Taylor: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If you have more than 50 samples please contact Steve Taylor by email and he will send you a longer submission form (steve.taylor@ucalgary.ca)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Logan Administrator</author>
  </authors>
  <commentList>
    <comment ref="B4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Logan Administrator:</t>
        </r>
        <r>
          <rPr>
            <sz val="9"/>
            <color indexed="81"/>
            <rFont val="Tahoma"/>
            <family val="2"/>
          </rPr>
          <t xml:space="preserve">
From previous page in this workbook</t>
        </r>
      </text>
    </comment>
    <comment ref="C4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>Logan Administrator:</t>
        </r>
        <r>
          <rPr>
            <sz val="9"/>
            <color indexed="81"/>
            <rFont val="Tahoma"/>
            <family val="2"/>
          </rPr>
          <t xml:space="preserve">
From previous page in this workbook</t>
        </r>
      </text>
    </comment>
    <comment ref="D4" authorId="0" shapeId="0" xr:uid="{00000000-0006-0000-0900-000003000000}">
      <text>
        <r>
          <rPr>
            <b/>
            <sz val="9"/>
            <color indexed="81"/>
            <rFont val="Tahoma"/>
            <family val="2"/>
          </rPr>
          <t>Logan Administrator:</t>
        </r>
        <r>
          <rPr>
            <sz val="9"/>
            <color indexed="81"/>
            <rFont val="Tahoma"/>
            <family val="2"/>
          </rPr>
          <t xml:space="preserve">
From previous page in this workbook</t>
        </r>
      </text>
    </comment>
  </commentList>
</comments>
</file>

<file path=xl/sharedStrings.xml><?xml version="1.0" encoding="utf-8"?>
<sst xmlns="http://schemas.openxmlformats.org/spreadsheetml/2006/main" count="424" uniqueCount="309">
  <si>
    <t>ISOTOPE SCIENCE LABORATORY</t>
  </si>
  <si>
    <t>Dept of Physics and Astronomy</t>
  </si>
  <si>
    <t>2500 University Dr. NW, Calgary, Alta.</t>
  </si>
  <si>
    <t>T2N-1N4</t>
  </si>
  <si>
    <t>All results reported in the usual permil notation relative to IAEA stds</t>
  </si>
  <si>
    <t>IAEA values used to normalize data</t>
  </si>
  <si>
    <t xml:space="preserve">Precision and accuracy as 1 sigma of (n=10) lab stds are: </t>
  </si>
  <si>
    <t>IAEA N1</t>
  </si>
  <si>
    <t>IAEA N2</t>
  </si>
  <si>
    <t>IAEA NO3</t>
  </si>
  <si>
    <t>USGS 34</t>
  </si>
  <si>
    <t>USGS 35</t>
  </si>
  <si>
    <t>email:</t>
  </si>
  <si>
    <t>Fax:</t>
  </si>
  <si>
    <t>Country:</t>
  </si>
  <si>
    <t>Postal Code:</t>
  </si>
  <si>
    <t>Company/Institution:</t>
  </si>
  <si>
    <t>Date submitted:</t>
  </si>
  <si>
    <t>Affiliate:</t>
  </si>
  <si>
    <t>W/O #</t>
  </si>
  <si>
    <t>phone:</t>
  </si>
  <si>
    <t>fax:</t>
  </si>
  <si>
    <t>2500 University Drive N.W.</t>
  </si>
  <si>
    <t>Calgary, Alberta, Canada</t>
  </si>
  <si>
    <t xml:space="preserve">To: </t>
  </si>
  <si>
    <t>T2N 1N4</t>
  </si>
  <si>
    <r>
      <t xml:space="preserve">for </t>
    </r>
    <r>
      <rPr>
        <sz val="10"/>
        <rFont val="Symbol"/>
        <family val="1"/>
        <charset val="2"/>
      </rPr>
      <t>d</t>
    </r>
    <r>
      <rPr>
        <vertAlign val="superscript"/>
        <sz val="10"/>
        <rFont val="Arial"/>
        <family val="2"/>
      </rPr>
      <t>18</t>
    </r>
    <r>
      <rPr>
        <sz val="10"/>
        <rFont val="Arial"/>
        <family val="2"/>
      </rPr>
      <t>O</t>
    </r>
  </si>
  <si>
    <r>
      <t>15</t>
    </r>
    <r>
      <rPr>
        <sz val="10"/>
        <rFont val="Arial"/>
        <family val="2"/>
      </rPr>
      <t>N</t>
    </r>
  </si>
  <si>
    <r>
      <t xml:space="preserve">for </t>
    </r>
    <r>
      <rPr>
        <sz val="10"/>
        <rFont val="Symbol"/>
        <family val="1"/>
        <charset val="2"/>
      </rPr>
      <t>d</t>
    </r>
    <r>
      <rPr>
        <vertAlign val="superscript"/>
        <sz val="10"/>
        <rFont val="Arial"/>
        <family val="2"/>
      </rPr>
      <t>15</t>
    </r>
    <r>
      <rPr>
        <sz val="10"/>
        <rFont val="Arial"/>
        <family val="2"/>
      </rPr>
      <t>N</t>
    </r>
  </si>
  <si>
    <t>0.4 ± 0.2</t>
  </si>
  <si>
    <t>20.3 ± 0.2</t>
  </si>
  <si>
    <t>4.7 ± 0.2</t>
  </si>
  <si>
    <t>25.6 ± 0.4</t>
  </si>
  <si>
    <t>USGS 32</t>
  </si>
  <si>
    <t>180 ± 1.0</t>
  </si>
  <si>
    <t>25.7 ± 0.4</t>
  </si>
  <si>
    <t>-1.8 ± 0.2</t>
  </si>
  <si>
    <t>-27.9 ± 0.6</t>
  </si>
  <si>
    <t>2.7 ± 0.2</t>
  </si>
  <si>
    <t>57.5 ± 0.6</t>
  </si>
  <si>
    <t>Date completed:</t>
  </si>
  <si>
    <t xml:space="preserve">TO:  </t>
  </si>
  <si>
    <t>GST CODES</t>
  </si>
  <si>
    <t>Z - Zero-rated</t>
  </si>
  <si>
    <t xml:space="preserve">Attn: </t>
  </si>
  <si>
    <t>E - Exempt</t>
  </si>
  <si>
    <t xml:space="preserve">Tel: </t>
  </si>
  <si>
    <t>D - Direct</t>
  </si>
  <si>
    <t xml:space="preserve">Fax: </t>
  </si>
  <si>
    <t xml:space="preserve">email: </t>
  </si>
  <si>
    <r>
      <t>DATE</t>
    </r>
    <r>
      <rPr>
        <sz val="10"/>
        <rFont val="Times New Roman"/>
        <family val="1"/>
      </rPr>
      <t xml:space="preserve">: </t>
    </r>
  </si>
  <si>
    <t>TERMS</t>
  </si>
  <si>
    <t>Net 30 days</t>
  </si>
  <si>
    <t xml:space="preserve">DESCRIPTION </t>
  </si>
  <si>
    <t>GST CODE</t>
  </si>
  <si>
    <t>UNIT PRICE</t>
  </si>
  <si>
    <t>AMOUNT</t>
  </si>
  <si>
    <t>GST</t>
  </si>
  <si>
    <t>TOTAL</t>
  </si>
  <si>
    <t>IN CANADIAN FUNDS</t>
  </si>
  <si>
    <t>#</t>
  </si>
  <si>
    <t>Fax</t>
  </si>
  <si>
    <t>e-mail</t>
  </si>
  <si>
    <t xml:space="preserve">Tel. </t>
  </si>
  <si>
    <t>Contact</t>
  </si>
  <si>
    <t>University of Calgary</t>
  </si>
  <si>
    <t>Name:</t>
  </si>
  <si>
    <t>Address:</t>
  </si>
  <si>
    <t xml:space="preserve">: S. Taylor </t>
  </si>
  <si>
    <t>: (403) 220 7773</t>
  </si>
  <si>
    <t>IN</t>
  </si>
  <si>
    <t>OUT</t>
  </si>
  <si>
    <t>Comments</t>
  </si>
  <si>
    <t>E</t>
  </si>
  <si>
    <t xml:space="preserve">Any questions please contact: </t>
  </si>
  <si>
    <t>Stephen Taylor, ISL Lab Manager</t>
  </si>
  <si>
    <t>UofC Invoice no.:</t>
  </si>
  <si>
    <t>SAMPLE ID</t>
  </si>
  <si>
    <t>IN CND FUNDS</t>
  </si>
  <si>
    <r>
      <t>18</t>
    </r>
    <r>
      <rPr>
        <sz val="10"/>
        <rFont val="Arial"/>
        <family val="2"/>
      </rPr>
      <t>O</t>
    </r>
  </si>
  <si>
    <t>Results</t>
  </si>
  <si>
    <t>[NO3]  (mg/L)</t>
  </si>
  <si>
    <t>DISSOLVED NITRATE SUBMISSION FORM</t>
  </si>
  <si>
    <t>UofC Cust #:</t>
  </si>
  <si>
    <t>Distribution (for Internal use only)</t>
  </si>
  <si>
    <t xml:space="preserve">UofCalgary 15% overhead </t>
  </si>
  <si>
    <t>Journal Entry #</t>
  </si>
  <si>
    <t>[N]  (mg/L)</t>
  </si>
  <si>
    <r>
      <t>d</t>
    </r>
    <r>
      <rPr>
        <b/>
        <vertAlign val="superscript"/>
        <sz val="12"/>
        <rFont val="Arial"/>
        <family val="2"/>
      </rPr>
      <t>15</t>
    </r>
    <r>
      <rPr>
        <b/>
        <sz val="12"/>
        <rFont val="Arial"/>
        <family val="2"/>
      </rPr>
      <t xml:space="preserve">N-N2 and </t>
    </r>
    <r>
      <rPr>
        <b/>
        <sz val="12"/>
        <rFont val="Symbol"/>
        <family val="1"/>
        <charset val="2"/>
      </rPr>
      <t>d</t>
    </r>
    <r>
      <rPr>
        <b/>
        <vertAlign val="superscript"/>
        <sz val="12"/>
        <rFont val="Arial"/>
        <family val="2"/>
      </rPr>
      <t>18</t>
    </r>
    <r>
      <rPr>
        <b/>
        <sz val="12"/>
        <rFont val="Arial"/>
        <family val="2"/>
      </rPr>
      <t>O-SMOW of dissolved nitrate (denitrifier technique - Delta+XL)</t>
    </r>
  </si>
  <si>
    <t xml:space="preserve">1. This submission form is an Excel workbook containing several pages </t>
  </si>
  <si>
    <t>steve.taylor@ucalgary.ca</t>
  </si>
  <si>
    <t>Submission date</t>
  </si>
  <si>
    <t xml:space="preserve">Notes to PI and/or Departmental Financial Officer: </t>
  </si>
  <si>
    <t>Bus Unit</t>
  </si>
  <si>
    <t>Fund</t>
  </si>
  <si>
    <t>Dept ID</t>
  </si>
  <si>
    <t>Acct</t>
  </si>
  <si>
    <t>Internal</t>
  </si>
  <si>
    <t>Project</t>
  </si>
  <si>
    <t>Activity</t>
  </si>
  <si>
    <t>UCALG</t>
  </si>
  <si>
    <t>: (403) 210-6003</t>
  </si>
  <si>
    <t xml:space="preserve">steve.taylor@ucalgary.ca </t>
  </si>
  <si>
    <t>Inter-Departmental Billing (IDB)</t>
  </si>
  <si>
    <t>Please fill in your financial funding information below and send this file back to steve.taylor@ucalgary.ca</t>
  </si>
  <si>
    <t>Debit</t>
  </si>
  <si>
    <t>FOR INTERNAL USE ONLY</t>
  </si>
  <si>
    <t xml:space="preserve">Credit </t>
  </si>
  <si>
    <r>
      <t>DATE</t>
    </r>
    <r>
      <rPr>
        <sz val="10"/>
        <rFont val="Arial"/>
        <family val="2"/>
      </rPr>
      <t xml:space="preserve">: </t>
    </r>
  </si>
  <si>
    <t>T -Taxable</t>
  </si>
  <si>
    <t>I - GST Included</t>
  </si>
  <si>
    <t>210-6003</t>
  </si>
  <si>
    <t>2500 University Dr. NW</t>
  </si>
  <si>
    <t>Calgary, Alberta</t>
  </si>
  <si>
    <t>- Before work that will be charged to a UofC fund can be performed, full billing information MUST be supplied by the submitting scientist</t>
  </si>
  <si>
    <t xml:space="preserve">- After results have been delivered, a journal entry will be made by Research &amp; Trust accounting, debiting this amount from your project </t>
  </si>
  <si>
    <t>For Materials &amp; Labor Charges on Work Orders:</t>
  </si>
  <si>
    <t xml:space="preserve">In signing below, I hereby confirm that the material(s) and/or service(s) purchased above conform(s) to the eligibility requirements as per </t>
  </si>
  <si>
    <t xml:space="preserve">the GRANTING AGENCY REGULATIONS and/or TERMS OF THE CONTRACT AGREEMENT and the general policies and procedures of </t>
  </si>
  <si>
    <t xml:space="preserve">the University. I further confirm that these items are not related to teaching and will be used solely for the purposes of research and </t>
  </si>
  <si>
    <t>activities directly associated to the research project(s) to which these purchases are being charged.</t>
  </si>
  <si>
    <t xml:space="preserve"> </t>
  </si>
  <si>
    <t>____________________________________________</t>
  </si>
  <si>
    <t>Printed Name &amp; Signature</t>
  </si>
  <si>
    <t>Date ________________________________________</t>
  </si>
  <si>
    <t>Address 1</t>
  </si>
  <si>
    <t>Address 2</t>
  </si>
  <si>
    <t>UofC customer no.</t>
  </si>
  <si>
    <t xml:space="preserve">Please give any comments about samples that will assist us in our analyses: </t>
  </si>
  <si>
    <t xml:space="preserve">- the other sheets can be ignored (used by ISL technicians for corrections). </t>
  </si>
  <si>
    <t>LIMs ID</t>
  </si>
  <si>
    <t>Last Name:</t>
  </si>
  <si>
    <t>First Name:</t>
  </si>
  <si>
    <t>Initial:</t>
  </si>
  <si>
    <t xml:space="preserve">        T. B. Coplen</t>
  </si>
  <si>
    <t>Address (Line 1):</t>
  </si>
  <si>
    <t xml:space="preserve">        U.S. Geological Survey</t>
  </si>
  <si>
    <t>Address (Line 2):</t>
  </si>
  <si>
    <t>2500 University Dr, N.W.</t>
  </si>
  <si>
    <t xml:space="preserve">        431 National Center</t>
  </si>
  <si>
    <t>State or Province:</t>
  </si>
  <si>
    <t xml:space="preserve">        Reston, VA  20192</t>
  </si>
  <si>
    <t xml:space="preserve">        Email: tbcoplen@usgs.gov</t>
  </si>
  <si>
    <t>contact: Stephen Taylor</t>
  </si>
  <si>
    <t>(p) 403-210-6003, steve.taylor@ucalgary.ca</t>
  </si>
  <si>
    <t>Email:</t>
  </si>
  <si>
    <t>Telephone:</t>
  </si>
  <si>
    <t>Submission Date:</t>
  </si>
  <si>
    <t>Project Title:</t>
  </si>
  <si>
    <t>General Location:</t>
  </si>
  <si>
    <t>Account number:</t>
  </si>
  <si>
    <t>Numeric Media Code:</t>
  </si>
  <si>
    <t>Counter</t>
  </si>
  <si>
    <t>Sample ID</t>
  </si>
  <si>
    <t>Country Code</t>
  </si>
  <si>
    <t>Collection Date/Time</t>
  </si>
  <si>
    <t>Elevation</t>
  </si>
  <si>
    <t>Length Unit</t>
  </si>
  <si>
    <t>Top</t>
  </si>
  <si>
    <t>Bottom</t>
  </si>
  <si>
    <t>Other Info</t>
  </si>
  <si>
    <t>Example 1</t>
  </si>
  <si>
    <t>USA</t>
  </si>
  <si>
    <t>114.4</t>
  </si>
  <si>
    <t>ft</t>
  </si>
  <si>
    <t>Example 2</t>
  </si>
  <si>
    <t>Canada</t>
  </si>
  <si>
    <t>Quebec</t>
  </si>
  <si>
    <t>(normally blank)</t>
  </si>
  <si>
    <t>37</t>
  </si>
  <si>
    <t>m</t>
  </si>
  <si>
    <t>Continue numbering in column A if there</t>
  </si>
  <si>
    <t>are more than 200 samples.</t>
  </si>
  <si>
    <t>Each sample must have a number.</t>
  </si>
  <si>
    <t>- Does the provenance of any sample have a implication we should know about?</t>
  </si>
  <si>
    <t xml:space="preserve">- Do any samples contain contaminants of any kind (hydrocarbons/additives etc.)? </t>
  </si>
  <si>
    <r>
      <t>d</t>
    </r>
    <r>
      <rPr>
        <b/>
        <vertAlign val="superscript"/>
        <sz val="12"/>
        <rFont val="Arial"/>
        <family val="2"/>
      </rPr>
      <t>17</t>
    </r>
    <r>
      <rPr>
        <b/>
        <sz val="12"/>
        <rFont val="Arial"/>
        <family val="2"/>
      </rPr>
      <t>O</t>
    </r>
    <r>
      <rPr>
        <b/>
        <vertAlign val="subscript"/>
        <sz val="12"/>
        <rFont val="Arial"/>
        <family val="2"/>
      </rPr>
      <t>nitrate</t>
    </r>
  </si>
  <si>
    <r>
      <t>D</t>
    </r>
    <r>
      <rPr>
        <b/>
        <vertAlign val="superscript"/>
        <sz val="12"/>
        <rFont val="Arial"/>
        <family val="2"/>
      </rPr>
      <t>17</t>
    </r>
    <r>
      <rPr>
        <b/>
        <sz val="12"/>
        <rFont val="Arial"/>
        <family val="2"/>
      </rPr>
      <t>O</t>
    </r>
  </si>
  <si>
    <t>Organize samples in sequential/alphabetical</t>
  </si>
  <si>
    <t>order if possible.</t>
  </si>
  <si>
    <t>- Nalgene or HDPE (plastic) sample bottles are preferable</t>
  </si>
  <si>
    <t>LIMS ID</t>
  </si>
  <si>
    <t>Billing Summary</t>
  </si>
  <si>
    <t>PO# :</t>
  </si>
  <si>
    <t>- please enter samples in a numerical order if possible (i.e.: "Test-01", "Test-02" etc.)</t>
  </si>
  <si>
    <t>Dept of Geoscience</t>
  </si>
  <si>
    <t>University of Calgary, Room ES-513</t>
  </si>
  <si>
    <t>City &amp; Prov/State</t>
  </si>
  <si>
    <t>Scientist/Contact:</t>
  </si>
  <si>
    <t>PO #</t>
  </si>
  <si>
    <t>Business Unit</t>
  </si>
  <si>
    <t>email 1:</t>
  </si>
  <si>
    <t>email 2:</t>
  </si>
  <si>
    <t>- Are your samples especially dirty or salty?  Have all been filtered to 0.45um?</t>
  </si>
  <si>
    <t xml:space="preserve">     note:  If sample IDs are numerical, use "…-01", "…-02" etc. for those from 1 to 9</t>
  </si>
  <si>
    <t>5. SEND a copy to:</t>
  </si>
  <si>
    <t>6. SHIP samples (with a hard copy of "15N &amp; 18O nitrate" sheet) to:</t>
  </si>
  <si>
    <t>- samples must be field filtered to 0.45um</t>
  </si>
  <si>
    <t>- No preservatives should be added</t>
  </si>
  <si>
    <t>- 40mL size bottles are sufficient (our maximum injection volume is 11 mL)</t>
  </si>
  <si>
    <t>- If samples will be frozen for preservation, ONLY fill bottles 4/5 full (otherwise plastic bottles will crack due to ice expansion)</t>
  </si>
  <si>
    <t>- please keep IDs short and sweet' (8 characters or less)</t>
  </si>
  <si>
    <t>This is NOT an invoice.  It is only a summary of costs of this project.  An official Invoice will follow</t>
  </si>
  <si>
    <t>to Fund: 11, Dept: 12340, Account: 45020, Project: OP753372, Activity: 20000 (AGg-ISL)</t>
  </si>
  <si>
    <t>to Fund: 11, Dept: 12340, Account: 45020, Project: OP753372, Activity: 30000 (AGg-CHEM)</t>
  </si>
  <si>
    <t>Ship samples (with a hard copy) to:</t>
  </si>
  <si>
    <t>LIMS for Light Stable Isotopes and/or Lasers</t>
  </si>
  <si>
    <t>Used by permission of:</t>
  </si>
  <si>
    <t>Applied Geochemistry Group - Isotope Science Lab</t>
  </si>
  <si>
    <t>Instructions:</t>
  </si>
  <si>
    <t>Information of green cells is mandatory</t>
  </si>
  <si>
    <t>Information in YELLOW is optional</t>
  </si>
  <si>
    <t>Only ONE project per workbook</t>
  </si>
  <si>
    <r>
      <t xml:space="preserve">Caution: "Sample ID" must be </t>
    </r>
    <r>
      <rPr>
        <b/>
        <i/>
        <sz val="11"/>
        <color indexed="8"/>
        <rFont val="Calibri"/>
        <family val="2"/>
      </rPr>
      <t>unique</t>
    </r>
  </si>
  <si>
    <t>State/Prov Code</t>
  </si>
  <si>
    <t>Degrees Lat.</t>
  </si>
  <si>
    <t>Degrees Lon.</t>
  </si>
  <si>
    <t>End Coll. Date/Time</t>
  </si>
  <si>
    <t>Aquifer</t>
  </si>
  <si>
    <t>River/Lake</t>
  </si>
  <si>
    <t>Conductivity</t>
  </si>
  <si>
    <t>Temperature</t>
  </si>
  <si>
    <t>pH</t>
  </si>
  <si>
    <t>Alkalinity</t>
  </si>
  <si>
    <t>DD.MMSSSS</t>
  </si>
  <si>
    <t>m/d/yy h:ss</t>
  </si>
  <si>
    <t>Milk River</t>
  </si>
  <si>
    <t>Bow River</t>
  </si>
  <si>
    <t>uS/cm</t>
  </si>
  <si>
    <t>°C</t>
  </si>
  <si>
    <t>units</t>
  </si>
  <si>
    <t>mg/L</t>
  </si>
  <si>
    <t>brine?</t>
  </si>
  <si>
    <t>0.45uM filtered</t>
  </si>
  <si>
    <t>piezo-09</t>
  </si>
  <si>
    <t>[NO3-N]  (mg/L)</t>
  </si>
  <si>
    <t>[NO3-NO3]  (mg/L)</t>
  </si>
  <si>
    <t>[TON-N]  (mg/L)</t>
  </si>
  <si>
    <t>[TON-NO3]  (mg/L)</t>
  </si>
  <si>
    <t>Thermo Gallery</t>
  </si>
  <si>
    <t xml:space="preserve">        </t>
  </si>
  <si>
    <t>x [TON] Thermo Gallery</t>
  </si>
  <si>
    <t>T</t>
  </si>
  <si>
    <t>x d15N &amp; d18O - diss. NO3-</t>
  </si>
  <si>
    <t>Address 3</t>
  </si>
  <si>
    <t>- the "15N &amp; 18O nitrate" sheet is designed for 75 samples. If more rows are needed contact ISL</t>
  </si>
  <si>
    <t>Geoscience - ISL (ES-513)</t>
  </si>
  <si>
    <t>OP753372</t>
  </si>
  <si>
    <t>Value</t>
  </si>
  <si>
    <t>Include any comments that might assist us with your samples here …</t>
  </si>
  <si>
    <t>Geoscience (Taylor)</t>
  </si>
  <si>
    <t>Remember to enter either: "OVERHEAD" or "MLTI_LN-OH" into Header-Info 1, "Invoice Form"</t>
  </si>
  <si>
    <t>Overhead amount (enter as decimal ie - 15% is 0.15)</t>
  </si>
  <si>
    <t xml:space="preserve">Enter revenue amount(s) in yellow cells </t>
  </si>
  <si>
    <t xml:space="preserve">Customer# = </t>
  </si>
  <si>
    <t>PO# =</t>
  </si>
  <si>
    <t>Invoice #</t>
  </si>
  <si>
    <t>Line #</t>
  </si>
  <si>
    <t>Acct code</t>
  </si>
  <si>
    <t>Program</t>
  </si>
  <si>
    <t>Comment</t>
  </si>
  <si>
    <t>Invoice Revenue information</t>
  </si>
  <si>
    <t>Line -Info 1 "Description"</t>
  </si>
  <si>
    <t>CR</t>
  </si>
  <si>
    <t>Proj</t>
  </si>
  <si>
    <t>Agg-ISL</t>
  </si>
  <si>
    <t>DR</t>
  </si>
  <si>
    <t>Enter as -ve</t>
  </si>
  <si>
    <t>OH GEPHY000000xxxx</t>
  </si>
  <si>
    <t>Univ</t>
  </si>
  <si>
    <t>Enter as +ve</t>
  </si>
  <si>
    <t>Dean's Off</t>
  </si>
  <si>
    <t>Rounding Check--&gt;</t>
  </si>
  <si>
    <r>
      <t>[NO2]  (</t>
    </r>
    <r>
      <rPr>
        <sz val="11"/>
        <rFont val="Calibri"/>
        <family val="2"/>
      </rPr>
      <t>µ</t>
    </r>
    <r>
      <rPr>
        <sz val="11"/>
        <rFont val="Arial"/>
        <family val="2"/>
      </rPr>
      <t>g/L)</t>
    </r>
  </si>
  <si>
    <t>subsequent submission date</t>
  </si>
  <si>
    <t>IDs &lt;10 characters in length.</t>
  </si>
  <si>
    <t>Fill sample ID's in "Sample ID" column</t>
  </si>
  <si>
    <r>
      <t>d</t>
    </r>
    <r>
      <rPr>
        <b/>
        <vertAlign val="superscript"/>
        <sz val="14"/>
        <rFont val="Arial"/>
        <family val="2"/>
      </rPr>
      <t>15</t>
    </r>
    <r>
      <rPr>
        <b/>
        <sz val="14"/>
        <rFont val="Arial"/>
        <family val="2"/>
      </rPr>
      <t>N</t>
    </r>
    <r>
      <rPr>
        <b/>
        <vertAlign val="subscript"/>
        <sz val="14"/>
        <rFont val="Arial"/>
        <family val="2"/>
      </rPr>
      <t>nitrate</t>
    </r>
  </si>
  <si>
    <r>
      <t>d</t>
    </r>
    <r>
      <rPr>
        <b/>
        <vertAlign val="superscript"/>
        <sz val="14"/>
        <rFont val="Arial"/>
        <family val="2"/>
      </rPr>
      <t>18</t>
    </r>
    <r>
      <rPr>
        <b/>
        <sz val="14"/>
        <rFont val="Arial"/>
        <family val="2"/>
      </rPr>
      <t>O</t>
    </r>
    <r>
      <rPr>
        <b/>
        <vertAlign val="subscript"/>
        <sz val="14"/>
        <rFont val="Arial"/>
        <family val="2"/>
      </rPr>
      <t>nitrate</t>
    </r>
  </si>
  <si>
    <t>client supplied</t>
  </si>
  <si>
    <t>BoM target (nmol)</t>
  </si>
  <si>
    <t>Dilution threshold (ppm)</t>
  </si>
  <si>
    <t>- Total Oxidized Nitrogen (TON) = nitrate + nitrite</t>
  </si>
  <si>
    <t>(85% dilution)</t>
  </si>
  <si>
    <t>minDIL. met</t>
  </si>
  <si>
    <t>injection volume (ml) of raw sample</t>
  </si>
  <si>
    <t>Injection volume (ml) if using minDIL.met</t>
  </si>
  <si>
    <r>
      <t>2. Fill in YOUR contact info in blue cells below. T</t>
    </r>
    <r>
      <rPr>
        <b/>
        <sz val="10"/>
        <rFont val="Arial"/>
        <family val="2"/>
      </rPr>
      <t>his info will automatically appear on all other sheets in this workbook</t>
    </r>
  </si>
  <si>
    <r>
      <t>FYI:  sampling protocols for dissolved TON (TON = NO</t>
    </r>
    <r>
      <rPr>
        <b/>
        <vertAlign val="subscript"/>
        <sz val="14"/>
        <rFont val="Arial"/>
        <family val="2"/>
      </rPr>
      <t>2</t>
    </r>
    <r>
      <rPr>
        <b/>
        <vertAlign val="superscript"/>
        <sz val="14"/>
        <rFont val="Arial"/>
        <family val="2"/>
      </rPr>
      <t xml:space="preserve">- </t>
    </r>
    <r>
      <rPr>
        <b/>
        <sz val="14"/>
        <rFont val="Arial"/>
        <family val="2"/>
      </rPr>
      <t>+ NO</t>
    </r>
    <r>
      <rPr>
        <b/>
        <vertAlign val="subscript"/>
        <sz val="14"/>
        <rFont val="Arial"/>
        <family val="2"/>
      </rPr>
      <t>3</t>
    </r>
    <r>
      <rPr>
        <b/>
        <vertAlign val="superscript"/>
        <sz val="14"/>
        <rFont val="Arial"/>
        <family val="2"/>
      </rPr>
      <t>-</t>
    </r>
    <r>
      <rPr>
        <b/>
        <sz val="14"/>
        <rFont val="Arial"/>
        <family val="2"/>
      </rPr>
      <t>)</t>
    </r>
  </si>
  <si>
    <r>
      <t>- [NO</t>
    </r>
    <r>
      <rPr>
        <b/>
        <vertAlign val="subscript"/>
        <sz val="12"/>
        <rFont val="Arial"/>
        <family val="2"/>
      </rPr>
      <t>3</t>
    </r>
    <r>
      <rPr>
        <b/>
        <vertAlign val="superscript"/>
        <sz val="12"/>
        <rFont val="Arial"/>
        <family val="2"/>
      </rPr>
      <t xml:space="preserve">- </t>
    </r>
    <r>
      <rPr>
        <b/>
        <sz val="12"/>
        <rFont val="Arial"/>
        <family val="2"/>
      </rPr>
      <t>]</t>
    </r>
    <r>
      <rPr>
        <b/>
        <vertAlign val="superscript"/>
        <sz val="12"/>
        <rFont val="Arial"/>
        <family val="2"/>
      </rPr>
      <t xml:space="preserve"> </t>
    </r>
    <r>
      <rPr>
        <b/>
        <sz val="12"/>
        <rFont val="Arial"/>
        <family val="2"/>
      </rPr>
      <t>or [TON]</t>
    </r>
    <r>
      <rPr>
        <b/>
        <vertAlign val="superscript"/>
        <sz val="12"/>
        <rFont val="Arial"/>
        <family val="2"/>
      </rPr>
      <t xml:space="preserve"> </t>
    </r>
    <r>
      <rPr>
        <b/>
        <sz val="12"/>
        <rFont val="Arial"/>
        <family val="2"/>
      </rPr>
      <t>as (mg/L) MUST be available before isotopic measurement can be made</t>
    </r>
  </si>
  <si>
    <t xml:space="preserve">- [TON] concentration can be measured in the ISL for an extra cost of $25/sample.  </t>
  </si>
  <si>
    <r>
      <t>- [TON] = "Total Oxidized Nitrogen" = [NO</t>
    </r>
    <r>
      <rPr>
        <b/>
        <vertAlign val="subscript"/>
        <sz val="12"/>
        <rFont val="Arial"/>
        <family val="2"/>
      </rPr>
      <t>2</t>
    </r>
    <r>
      <rPr>
        <b/>
        <vertAlign val="superscript"/>
        <sz val="12"/>
        <rFont val="Arial"/>
        <family val="2"/>
      </rPr>
      <t>-</t>
    </r>
    <r>
      <rPr>
        <b/>
        <sz val="12"/>
        <rFont val="Arial"/>
        <family val="2"/>
      </rPr>
      <t xml:space="preserve"> + NO</t>
    </r>
    <r>
      <rPr>
        <b/>
        <vertAlign val="subscript"/>
        <sz val="12"/>
        <rFont val="Arial"/>
        <family val="2"/>
      </rPr>
      <t>3</t>
    </r>
    <r>
      <rPr>
        <b/>
        <vertAlign val="superscript"/>
        <sz val="12"/>
        <rFont val="Arial"/>
        <family val="2"/>
      </rPr>
      <t>-</t>
    </r>
    <r>
      <rPr>
        <b/>
        <sz val="12"/>
        <rFont val="Arial"/>
        <family val="2"/>
      </rPr>
      <t xml:space="preserve"> ]</t>
    </r>
  </si>
  <si>
    <t>Billing Address 1</t>
  </si>
  <si>
    <t>Billing Address 2</t>
  </si>
  <si>
    <t>Phone no.</t>
  </si>
  <si>
    <t>For:</t>
  </si>
  <si>
    <t>islmanager@ucalgary.ca</t>
  </si>
  <si>
    <r>
      <t>3. Fill in the " 15N &amp; 18O-TON" sheet with your sample IDs and [NO</t>
    </r>
    <r>
      <rPr>
        <b/>
        <vertAlign val="subscript"/>
        <sz val="12"/>
        <rFont val="Arial"/>
        <family val="2"/>
      </rPr>
      <t>3</t>
    </r>
    <r>
      <rPr>
        <b/>
        <vertAlign val="superscript"/>
        <sz val="12"/>
        <rFont val="Arial"/>
        <family val="2"/>
      </rPr>
      <t>-</t>
    </r>
    <r>
      <rPr>
        <b/>
        <sz val="12"/>
        <rFont val="Arial"/>
        <family val="2"/>
      </rPr>
      <t>] (mg/L) concentrations</t>
    </r>
  </si>
  <si>
    <r>
      <t>4. SAVE the file as "yymmdd_companyname(Scientist/contact)".  e.g. :  "240924</t>
    </r>
    <r>
      <rPr>
        <b/>
        <i/>
        <sz val="12"/>
        <rFont val="Arial"/>
        <family val="2"/>
      </rPr>
      <t>_AAALabs(Smith</t>
    </r>
    <r>
      <rPr>
        <i/>
        <sz val="12"/>
        <rFont val="Arial"/>
        <family val="2"/>
      </rPr>
      <t>)</t>
    </r>
    <r>
      <rPr>
        <b/>
        <sz val="12"/>
        <rFont val="Arial"/>
        <family val="2"/>
      </rPr>
      <t>"</t>
    </r>
  </si>
  <si>
    <t>concentration data should be entered into the "15N &amp; 18O-TON" page beside the sample IDs</t>
  </si>
  <si>
    <t>If the invoice will be paid by a 3rd party, please enter their information here</t>
  </si>
  <si>
    <t>7. ALWAYS download a fresh submission form from our website when submitting samples (this form is updated regularly)</t>
  </si>
  <si>
    <t>Office phone</t>
  </si>
  <si>
    <t>mobile phone</t>
  </si>
  <si>
    <t>email 3:</t>
  </si>
  <si>
    <t>RTA-xxxx</t>
  </si>
  <si>
    <t>Agg-Chem</t>
  </si>
  <si>
    <t>Attn: Veith Becker</t>
  </si>
  <si>
    <t>Veith Becker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</si>
</sst>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mmmm\ d\,\ yyyy"/>
    <numFmt numFmtId="166" formatCode="0.0"/>
    <numFmt numFmtId="167" formatCode="[$-409]mmmm\ d\,\ yyyy;@"/>
    <numFmt numFmtId="168" formatCode="&quot;$&quot;#,##0.00"/>
  </numFmts>
  <fonts count="93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Symbol"/>
      <family val="1"/>
      <charset val="2"/>
    </font>
    <font>
      <b/>
      <vertAlign val="superscript"/>
      <sz val="12"/>
      <name val="Arial"/>
      <family val="2"/>
    </font>
    <font>
      <b/>
      <vertAlign val="subscript"/>
      <sz val="12"/>
      <name val="Arial"/>
      <family val="2"/>
    </font>
    <font>
      <vertAlign val="superscript"/>
      <sz val="10"/>
      <name val="Arial"/>
      <family val="2"/>
    </font>
    <font>
      <sz val="10"/>
      <name val="Symbol"/>
      <family val="1"/>
      <charset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9"/>
      <name val="Times New Roman"/>
      <family val="1"/>
    </font>
    <font>
      <sz val="9"/>
      <name val="Times New Roman"/>
      <family val="1"/>
    </font>
    <font>
      <i/>
      <sz val="10"/>
      <name val="Times New Roman"/>
      <family val="1"/>
    </font>
    <font>
      <sz val="8"/>
      <name val="Times New Roman"/>
      <family val="1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u/>
      <sz val="8"/>
      <name val="Arial"/>
      <family val="2"/>
    </font>
    <font>
      <u/>
      <sz val="9"/>
      <color indexed="1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12"/>
      <name val="바탕체"/>
      <family val="1"/>
      <charset val="129"/>
    </font>
    <font>
      <sz val="11"/>
      <name val="Symbol"/>
      <family val="1"/>
      <charset val="2"/>
    </font>
    <font>
      <sz val="11"/>
      <name val="Arial"/>
      <family val="2"/>
    </font>
    <font>
      <sz val="8"/>
      <color indexed="81"/>
      <name val="Tahoma"/>
      <family val="2"/>
    </font>
    <font>
      <u/>
      <sz val="12"/>
      <color indexed="12"/>
      <name val="Arial"/>
      <family val="2"/>
    </font>
    <font>
      <b/>
      <sz val="8"/>
      <color indexed="81"/>
      <name val="Tahoma"/>
      <family val="2"/>
    </font>
    <font>
      <sz val="12"/>
      <color indexed="81"/>
      <name val="Tahoma"/>
      <family val="2"/>
    </font>
    <font>
      <sz val="12"/>
      <name val="Times New Roman"/>
      <family val="1"/>
    </font>
    <font>
      <u/>
      <sz val="9"/>
      <color indexed="12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indexed="81"/>
      <name val="Tahoma"/>
      <family val="2"/>
    </font>
    <font>
      <sz val="12"/>
      <color indexed="81"/>
      <name val="Arial"/>
      <family val="2"/>
    </font>
    <font>
      <b/>
      <vertAlign val="superscript"/>
      <sz val="14"/>
      <name val="Arial"/>
      <family val="2"/>
    </font>
    <font>
      <b/>
      <vertAlign val="subscript"/>
      <sz val="14"/>
      <name val="Arial"/>
      <family val="2"/>
    </font>
    <font>
      <b/>
      <i/>
      <sz val="11"/>
      <color indexed="8"/>
      <name val="Calibri"/>
      <family val="2"/>
    </font>
    <font>
      <sz val="11"/>
      <name val="Calibri"/>
      <family val="2"/>
    </font>
    <font>
      <b/>
      <sz val="14"/>
      <name val="Symbol"/>
      <family val="1"/>
      <charset val="2"/>
    </font>
    <font>
      <b/>
      <sz val="14"/>
      <color rgb="FFFF0000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4" tint="-0.249977111117893"/>
      <name val="Arial"/>
      <family val="2"/>
    </font>
    <font>
      <b/>
      <sz val="11"/>
      <color theme="4" tint="-0.249977111117893"/>
      <name val="Calibri"/>
      <family val="2"/>
      <scheme val="minor"/>
    </font>
    <font>
      <b/>
      <sz val="12"/>
      <color theme="8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sz val="11"/>
      <color rgb="FFFF0000"/>
      <name val="Arial"/>
      <family val="2"/>
    </font>
    <font>
      <sz val="10"/>
      <name val="Arial"/>
      <family val="2"/>
    </font>
    <font>
      <b/>
      <i/>
      <sz val="12"/>
      <name val="Arial"/>
      <family val="2"/>
    </font>
    <font>
      <u/>
      <sz val="11"/>
      <color indexed="81"/>
      <name val="Tahoma"/>
      <family val="2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5"/>
        <bgColor indexed="64"/>
      </patternFill>
    </fill>
    <fill>
      <patternFill patternType="solid">
        <fgColor rgb="FF9FFFFF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3"/>
      </bottom>
      <diagonal/>
    </border>
  </borders>
  <cellStyleXfs count="54">
    <xf numFmtId="0" fontId="0" fillId="0" borderId="0"/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5" borderId="0" applyNumberFormat="0" applyBorder="0" applyAlignment="0" applyProtection="0"/>
    <xf numFmtId="0" fontId="30" fillId="9" borderId="0" applyNumberFormat="0" applyBorder="0" applyAlignment="0" applyProtection="0"/>
    <xf numFmtId="0" fontId="30" fillId="12" borderId="0" applyNumberFormat="0" applyBorder="0" applyAlignment="0" applyProtection="0"/>
    <xf numFmtId="0" fontId="31" fillId="15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22" borderId="0" applyNumberFormat="0" applyBorder="0" applyAlignment="0" applyProtection="0"/>
    <xf numFmtId="0" fontId="32" fillId="3" borderId="0" applyNumberFormat="0" applyBorder="0" applyAlignment="0" applyProtection="0"/>
    <xf numFmtId="0" fontId="33" fillId="13" borderId="1" applyNumberFormat="0" applyAlignment="0" applyProtection="0"/>
    <xf numFmtId="0" fontId="34" fillId="23" borderId="2" applyNumberFormat="0" applyAlignment="0" applyProtection="0"/>
    <xf numFmtId="164" fontId="1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37" fillId="0" borderId="3" applyNumberFormat="0" applyFill="0" applyAlignment="0" applyProtection="0"/>
    <xf numFmtId="0" fontId="38" fillId="0" borderId="4" applyNumberFormat="0" applyFill="0" applyAlignment="0" applyProtection="0"/>
    <xf numFmtId="0" fontId="39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40" fillId="7" borderId="1" applyNumberFormat="0" applyAlignment="0" applyProtection="0"/>
    <xf numFmtId="0" fontId="41" fillId="0" borderId="6" applyNumberFormat="0" applyFill="0" applyAlignment="0" applyProtection="0"/>
    <xf numFmtId="0" fontId="42" fillId="14" borderId="0" applyNumberFormat="0" applyBorder="0" applyAlignment="0" applyProtection="0"/>
    <xf numFmtId="0" fontId="66" fillId="0" borderId="0"/>
    <xf numFmtId="0" fontId="10" fillId="0" borderId="0"/>
    <xf numFmtId="0" fontId="67" fillId="0" borderId="0"/>
    <xf numFmtId="0" fontId="29" fillId="0" borderId="0"/>
    <xf numFmtId="0" fontId="64" fillId="0" borderId="0"/>
    <xf numFmtId="0" fontId="1" fillId="8" borderId="7" applyNumberFormat="0" applyFont="0" applyAlignment="0" applyProtection="0"/>
    <xf numFmtId="0" fontId="43" fillId="13" borderId="8" applyNumberFormat="0" applyAlignment="0" applyProtection="0"/>
    <xf numFmtId="9" fontId="1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57" fillId="0" borderId="0"/>
    <xf numFmtId="0" fontId="90" fillId="0" borderId="0"/>
    <xf numFmtId="0" fontId="1" fillId="0" borderId="0"/>
  </cellStyleXfs>
  <cellXfs count="47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10" xfId="0" applyFont="1" applyBorder="1"/>
    <xf numFmtId="0" fontId="0" fillId="0" borderId="10" xfId="0" applyBorder="1"/>
    <xf numFmtId="0" fontId="6" fillId="0" borderId="0" xfId="0" applyFont="1"/>
    <xf numFmtId="0" fontId="7" fillId="0" borderId="0" xfId="0" applyFont="1"/>
    <xf numFmtId="0" fontId="7" fillId="0" borderId="10" xfId="0" applyFont="1" applyBorder="1"/>
    <xf numFmtId="0" fontId="0" fillId="0" borderId="10" xfId="0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/>
    <xf numFmtId="0" fontId="0" fillId="0" borderId="0" xfId="0" applyAlignment="1">
      <alignment horizontal="left"/>
    </xf>
    <xf numFmtId="0" fontId="1" fillId="0" borderId="11" xfId="0" applyFont="1" applyBorder="1"/>
    <xf numFmtId="0" fontId="1" fillId="0" borderId="12" xfId="0" applyFont="1" applyBorder="1"/>
    <xf numFmtId="166" fontId="1" fillId="0" borderId="13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2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166" fontId="1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left"/>
    </xf>
    <xf numFmtId="167" fontId="10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1" fontId="7" fillId="0" borderId="0" xfId="0" applyNumberFormat="1" applyFont="1" applyAlignment="1">
      <alignment horizontal="left"/>
    </xf>
    <xf numFmtId="0" fontId="7" fillId="0" borderId="10" xfId="0" applyFont="1" applyBorder="1" applyAlignment="1">
      <alignment horizontal="left"/>
    </xf>
    <xf numFmtId="1" fontId="7" fillId="0" borderId="10" xfId="0" applyNumberFormat="1" applyFont="1" applyBorder="1" applyAlignment="1">
      <alignment horizontal="left"/>
    </xf>
    <xf numFmtId="0" fontId="12" fillId="0" borderId="10" xfId="0" applyFont="1" applyBorder="1"/>
    <xf numFmtId="0" fontId="15" fillId="0" borderId="18" xfId="0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166" fontId="1" fillId="0" borderId="13" xfId="0" quotePrefix="1" applyNumberFormat="1" applyFont="1" applyBorder="1" applyAlignment="1">
      <alignment horizontal="center"/>
    </xf>
    <xf numFmtId="166" fontId="1" fillId="0" borderId="20" xfId="0" quotePrefix="1" applyNumberFormat="1" applyFont="1" applyBorder="1" applyAlignment="1">
      <alignment horizontal="center"/>
    </xf>
    <xf numFmtId="166" fontId="1" fillId="0" borderId="0" xfId="0" quotePrefix="1" applyNumberFormat="1" applyFont="1" applyAlignment="1">
      <alignment horizontal="center"/>
    </xf>
    <xf numFmtId="2" fontId="1" fillId="0" borderId="0" xfId="0" quotePrefix="1" applyNumberFormat="1" applyFont="1" applyAlignment="1">
      <alignment horizontal="center"/>
    </xf>
    <xf numFmtId="166" fontId="1" fillId="0" borderId="10" xfId="0" quotePrefix="1" applyNumberFormat="1" applyFont="1" applyBorder="1" applyAlignment="1">
      <alignment horizontal="center"/>
    </xf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left" vertical="top"/>
    </xf>
    <xf numFmtId="0" fontId="19" fillId="24" borderId="19" xfId="0" applyFont="1" applyFill="1" applyBorder="1" applyAlignment="1">
      <alignment horizontal="center" vertical="center"/>
    </xf>
    <xf numFmtId="0" fontId="19" fillId="24" borderId="21" xfId="0" applyFont="1" applyFill="1" applyBorder="1" applyAlignment="1">
      <alignment horizontal="center" vertical="center"/>
    </xf>
    <xf numFmtId="0" fontId="18" fillId="0" borderId="22" xfId="0" applyFont="1" applyBorder="1" applyAlignment="1">
      <alignment horizontal="center"/>
    </xf>
    <xf numFmtId="0" fontId="18" fillId="0" borderId="21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/>
    </xf>
    <xf numFmtId="0" fontId="19" fillId="24" borderId="21" xfId="0" applyFont="1" applyFill="1" applyBorder="1" applyAlignment="1">
      <alignment vertical="center"/>
    </xf>
    <xf numFmtId="0" fontId="19" fillId="24" borderId="17" xfId="0" applyFont="1" applyFill="1" applyBorder="1" applyAlignment="1">
      <alignment horizontal="center" vertical="center"/>
    </xf>
    <xf numFmtId="0" fontId="18" fillId="0" borderId="12" xfId="0" applyFont="1" applyBorder="1" applyAlignment="1">
      <alignment horizontal="center"/>
    </xf>
    <xf numFmtId="0" fontId="18" fillId="0" borderId="0" xfId="0" applyFont="1" applyAlignment="1">
      <alignment horizontal="left"/>
    </xf>
    <xf numFmtId="0" fontId="19" fillId="0" borderId="15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164" fontId="18" fillId="0" borderId="16" xfId="28" applyFont="1" applyBorder="1" applyAlignment="1">
      <alignment horizontal="center"/>
    </xf>
    <xf numFmtId="164" fontId="18" fillId="0" borderId="13" xfId="28" applyFont="1" applyBorder="1" applyAlignment="1">
      <alignment horizontal="right"/>
    </xf>
    <xf numFmtId="164" fontId="18" fillId="0" borderId="16" xfId="28" applyFont="1" applyBorder="1"/>
    <xf numFmtId="0" fontId="18" fillId="0" borderId="14" xfId="0" applyFont="1" applyBorder="1" applyAlignment="1">
      <alignment horizontal="left"/>
    </xf>
    <xf numFmtId="0" fontId="18" fillId="0" borderId="10" xfId="0" applyFont="1" applyBorder="1" applyAlignment="1">
      <alignment horizontal="left"/>
    </xf>
    <xf numFmtId="0" fontId="18" fillId="0" borderId="17" xfId="0" applyFont="1" applyBorder="1" applyAlignment="1">
      <alignment horizontal="center"/>
    </xf>
    <xf numFmtId="164" fontId="18" fillId="0" borderId="17" xfId="28" applyFont="1" applyBorder="1"/>
    <xf numFmtId="164" fontId="18" fillId="0" borderId="20" xfId="28" applyFont="1" applyBorder="1" applyAlignment="1">
      <alignment horizontal="right"/>
    </xf>
    <xf numFmtId="0" fontId="18" fillId="0" borderId="0" xfId="0" applyFont="1" applyAlignment="1">
      <alignment vertical="center"/>
    </xf>
    <xf numFmtId="0" fontId="23" fillId="0" borderId="0" xfId="0" applyFont="1" applyAlignment="1">
      <alignment horizontal="right" vertical="center"/>
    </xf>
    <xf numFmtId="165" fontId="18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6" fillId="0" borderId="0" xfId="0" applyFont="1"/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8" fillId="24" borderId="0" xfId="0" applyFont="1" applyFill="1" applyAlignment="1">
      <alignment horizontal="center"/>
    </xf>
    <xf numFmtId="0" fontId="7" fillId="0" borderId="21" xfId="0" applyFont="1" applyBorder="1" applyAlignment="1" applyProtection="1">
      <alignment horizontal="center"/>
      <protection locked="0"/>
    </xf>
    <xf numFmtId="0" fontId="18" fillId="24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6" fontId="7" fillId="0" borderId="0" xfId="0" applyNumberFormat="1" applyFont="1" applyAlignment="1">
      <alignment horizontal="center"/>
    </xf>
    <xf numFmtId="0" fontId="50" fillId="0" borderId="0" xfId="0" applyFont="1"/>
    <xf numFmtId="0" fontId="51" fillId="0" borderId="0" xfId="0" applyFont="1"/>
    <xf numFmtId="0" fontId="51" fillId="0" borderId="10" xfId="0" applyFont="1" applyBorder="1" applyAlignment="1">
      <alignment vertical="center"/>
    </xf>
    <xf numFmtId="0" fontId="18" fillId="0" borderId="23" xfId="0" applyFont="1" applyBorder="1" applyAlignment="1">
      <alignment horizontal="left"/>
    </xf>
    <xf numFmtId="164" fontId="19" fillId="0" borderId="15" xfId="28" applyFont="1" applyBorder="1" applyAlignment="1">
      <alignment horizontal="center"/>
    </xf>
    <xf numFmtId="164" fontId="19" fillId="0" borderId="24" xfId="28" applyFont="1" applyBorder="1" applyAlignment="1">
      <alignment horizontal="center"/>
    </xf>
    <xf numFmtId="0" fontId="19" fillId="0" borderId="14" xfId="0" applyFont="1" applyBorder="1" applyAlignment="1">
      <alignment vertical="center"/>
    </xf>
    <xf numFmtId="0" fontId="24" fillId="0" borderId="10" xfId="0" applyFont="1" applyBorder="1" applyAlignment="1">
      <alignment horizontal="right" vertical="center"/>
    </xf>
    <xf numFmtId="0" fontId="19" fillId="24" borderId="22" xfId="0" applyFont="1" applyFill="1" applyBorder="1" applyAlignment="1">
      <alignment horizontal="left"/>
    </xf>
    <xf numFmtId="0" fontId="18" fillId="24" borderId="23" xfId="0" applyFont="1" applyFill="1" applyBorder="1" applyAlignment="1">
      <alignment horizontal="left"/>
    </xf>
    <xf numFmtId="0" fontId="18" fillId="24" borderId="23" xfId="0" applyFont="1" applyFill="1" applyBorder="1" applyAlignment="1">
      <alignment horizontal="center"/>
    </xf>
    <xf numFmtId="164" fontId="18" fillId="24" borderId="24" xfId="28" applyFont="1" applyFill="1" applyBorder="1" applyAlignment="1">
      <alignment horizontal="center"/>
    </xf>
    <xf numFmtId="164" fontId="18" fillId="24" borderId="24" xfId="28" applyFont="1" applyFill="1" applyBorder="1" applyAlignment="1">
      <alignment horizontal="right"/>
    </xf>
    <xf numFmtId="164" fontId="18" fillId="24" borderId="12" xfId="28" applyFont="1" applyFill="1" applyBorder="1" applyAlignment="1">
      <alignment horizontal="center"/>
    </xf>
    <xf numFmtId="164" fontId="18" fillId="24" borderId="13" xfId="28" applyFont="1" applyFill="1" applyBorder="1" applyAlignment="1">
      <alignment horizontal="center"/>
    </xf>
    <xf numFmtId="164" fontId="18" fillId="24" borderId="13" xfId="28" applyFont="1" applyFill="1" applyBorder="1" applyAlignment="1">
      <alignment horizontal="right"/>
    </xf>
    <xf numFmtId="164" fontId="49" fillId="0" borderId="13" xfId="28" applyFont="1" applyBorder="1" applyAlignment="1">
      <alignment horizontal="center"/>
    </xf>
    <xf numFmtId="2" fontId="0" fillId="0" borderId="10" xfId="0" applyNumberFormat="1" applyBorder="1"/>
    <xf numFmtId="2" fontId="1" fillId="0" borderId="0" xfId="0" applyNumberFormat="1" applyFont="1"/>
    <xf numFmtId="0" fontId="1" fillId="0" borderId="18" xfId="0" applyFont="1" applyBorder="1"/>
    <xf numFmtId="0" fontId="1" fillId="0" borderId="10" xfId="0" applyFont="1" applyBorder="1" applyAlignment="1">
      <alignment horizontal="left"/>
    </xf>
    <xf numFmtId="2" fontId="0" fillId="0" borderId="0" xfId="0" applyNumberFormat="1"/>
    <xf numFmtId="2" fontId="4" fillId="0" borderId="0" xfId="0" applyNumberFormat="1" applyFont="1"/>
    <xf numFmtId="2" fontId="1" fillId="0" borderId="11" xfId="0" applyNumberFormat="1" applyFont="1" applyBorder="1"/>
    <xf numFmtId="0" fontId="61" fillId="25" borderId="0" xfId="35" applyFont="1" applyFill="1" applyAlignment="1" applyProtection="1"/>
    <xf numFmtId="0" fontId="59" fillId="0" borderId="21" xfId="0" applyFont="1" applyBorder="1" applyAlignment="1">
      <alignment horizontal="center" vertical="center" wrapText="1"/>
    </xf>
    <xf numFmtId="166" fontId="7" fillId="0" borderId="11" xfId="0" applyNumberFormat="1" applyFont="1" applyBorder="1" applyAlignment="1" applyProtection="1">
      <alignment horizontal="center"/>
      <protection locked="0"/>
    </xf>
    <xf numFmtId="166" fontId="56" fillId="0" borderId="21" xfId="0" applyNumberFormat="1" applyFont="1" applyBorder="1" applyAlignment="1">
      <alignment horizontal="center"/>
    </xf>
    <xf numFmtId="0" fontId="58" fillId="0" borderId="1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0" xfId="43" applyFont="1"/>
    <xf numFmtId="0" fontId="17" fillId="0" borderId="10" xfId="35" applyBorder="1" applyAlignment="1" applyProtection="1"/>
    <xf numFmtId="0" fontId="1" fillId="0" borderId="0" xfId="44" applyFont="1"/>
    <xf numFmtId="0" fontId="4" fillId="0" borderId="0" xfId="44" applyFont="1"/>
    <xf numFmtId="0" fontId="11" fillId="0" borderId="0" xfId="44" applyFont="1" applyAlignment="1">
      <alignment horizontal="center"/>
    </xf>
    <xf numFmtId="0" fontId="49" fillId="0" borderId="0" xfId="44" applyFont="1"/>
    <xf numFmtId="0" fontId="25" fillId="0" borderId="0" xfId="44" applyFont="1"/>
    <xf numFmtId="0" fontId="1" fillId="0" borderId="0" xfId="44" applyFont="1" applyAlignment="1">
      <alignment horizontal="left"/>
    </xf>
    <xf numFmtId="0" fontId="52" fillId="0" borderId="0" xfId="44" applyFont="1" applyAlignment="1">
      <alignment horizontal="left"/>
    </xf>
    <xf numFmtId="0" fontId="8" fillId="0" borderId="0" xfId="44" applyFont="1" applyAlignment="1">
      <alignment horizontal="left"/>
    </xf>
    <xf numFmtId="0" fontId="53" fillId="0" borderId="0" xfId="36" applyFont="1" applyAlignment="1" applyProtection="1"/>
    <xf numFmtId="0" fontId="8" fillId="0" borderId="0" xfId="44" applyFont="1" applyAlignment="1">
      <alignment horizontal="left" vertical="top"/>
    </xf>
    <xf numFmtId="0" fontId="6" fillId="0" borderId="0" xfId="44" applyFont="1" applyAlignment="1">
      <alignment horizontal="right" vertical="top"/>
    </xf>
    <xf numFmtId="165" fontId="1" fillId="0" borderId="0" xfId="44" applyNumberFormat="1" applyFont="1" applyAlignment="1">
      <alignment horizontal="left"/>
    </xf>
    <xf numFmtId="0" fontId="54" fillId="0" borderId="0" xfId="44" applyFont="1" applyAlignment="1">
      <alignment horizontal="left" vertical="top"/>
    </xf>
    <xf numFmtId="0" fontId="6" fillId="0" borderId="0" xfId="44" applyFont="1" applyAlignment="1">
      <alignment horizontal="right"/>
    </xf>
    <xf numFmtId="165" fontId="1" fillId="0" borderId="10" xfId="44" applyNumberFormat="1" applyFont="1" applyBorder="1" applyAlignment="1">
      <alignment horizontal="left"/>
    </xf>
    <xf numFmtId="0" fontId="1" fillId="24" borderId="22" xfId="44" applyFont="1" applyFill="1" applyBorder="1"/>
    <xf numFmtId="0" fontId="49" fillId="24" borderId="24" xfId="44" applyFont="1" applyFill="1" applyBorder="1" applyAlignment="1">
      <alignment horizontal="left" vertical="center"/>
    </xf>
    <xf numFmtId="0" fontId="49" fillId="24" borderId="19" xfId="44" applyFont="1" applyFill="1" applyBorder="1" applyAlignment="1">
      <alignment vertical="center"/>
    </xf>
    <xf numFmtId="0" fontId="49" fillId="24" borderId="17" xfId="44" applyFont="1" applyFill="1" applyBorder="1" applyAlignment="1">
      <alignment horizontal="center" vertical="center"/>
    </xf>
    <xf numFmtId="0" fontId="49" fillId="24" borderId="19" xfId="44" applyFont="1" applyFill="1" applyBorder="1" applyAlignment="1">
      <alignment horizontal="center" vertical="center"/>
    </xf>
    <xf numFmtId="0" fontId="1" fillId="0" borderId="22" xfId="44" applyFont="1" applyBorder="1" applyAlignment="1">
      <alignment horizontal="center"/>
    </xf>
    <xf numFmtId="0" fontId="1" fillId="0" borderId="24" xfId="44" applyFont="1" applyBorder="1" applyAlignment="1">
      <alignment horizontal="left"/>
    </xf>
    <xf numFmtId="0" fontId="49" fillId="0" borderId="13" xfId="44" applyFont="1" applyBorder="1" applyAlignment="1">
      <alignment horizontal="center"/>
    </xf>
    <xf numFmtId="0" fontId="49" fillId="0" borderId="16" xfId="44" applyFont="1" applyBorder="1" applyAlignment="1">
      <alignment horizontal="center"/>
    </xf>
    <xf numFmtId="0" fontId="1" fillId="0" borderId="12" xfId="44" applyFont="1" applyBorder="1" applyAlignment="1">
      <alignment horizontal="center"/>
    </xf>
    <xf numFmtId="0" fontId="1" fillId="0" borderId="13" xfId="44" applyFont="1" applyBorder="1" applyAlignment="1">
      <alignment horizontal="left"/>
    </xf>
    <xf numFmtId="0" fontId="1" fillId="0" borderId="13" xfId="44" applyFont="1" applyBorder="1" applyAlignment="1">
      <alignment horizontal="center"/>
    </xf>
    <xf numFmtId="0" fontId="1" fillId="0" borderId="16" xfId="44" applyFont="1" applyBorder="1" applyAlignment="1">
      <alignment horizontal="center"/>
    </xf>
    <xf numFmtId="164" fontId="1" fillId="0" borderId="13" xfId="28" applyFont="1" applyBorder="1" applyAlignment="1">
      <alignment horizontal="center"/>
    </xf>
    <xf numFmtId="0" fontId="1" fillId="0" borderId="13" xfId="44" applyFont="1" applyBorder="1"/>
    <xf numFmtId="0" fontId="1" fillId="0" borderId="16" xfId="44" applyFont="1" applyBorder="1"/>
    <xf numFmtId="0" fontId="1" fillId="0" borderId="12" xfId="44" applyFont="1" applyBorder="1"/>
    <xf numFmtId="0" fontId="1" fillId="0" borderId="14" xfId="44" applyFont="1" applyBorder="1" applyAlignment="1">
      <alignment horizontal="center"/>
    </xf>
    <xf numFmtId="0" fontId="1" fillId="0" borderId="20" xfId="44" applyFont="1" applyBorder="1"/>
    <xf numFmtId="0" fontId="1" fillId="0" borderId="20" xfId="44" applyFont="1" applyBorder="1" applyAlignment="1">
      <alignment horizontal="center"/>
    </xf>
    <xf numFmtId="0" fontId="1" fillId="0" borderId="17" xfId="44" applyFont="1" applyBorder="1"/>
    <xf numFmtId="164" fontId="1" fillId="0" borderId="20" xfId="28" applyFont="1" applyBorder="1" applyAlignment="1">
      <alignment horizontal="center"/>
    </xf>
    <xf numFmtId="0" fontId="49" fillId="0" borderId="11" xfId="44" applyFont="1" applyBorder="1" applyAlignment="1">
      <alignment vertical="center"/>
    </xf>
    <xf numFmtId="0" fontId="8" fillId="0" borderId="18" xfId="44" applyFont="1" applyBorder="1" applyAlignment="1">
      <alignment horizontal="center" vertical="center"/>
    </xf>
    <xf numFmtId="0" fontId="26" fillId="0" borderId="0" xfId="44" applyFont="1" applyAlignment="1">
      <alignment horizontal="left"/>
    </xf>
    <xf numFmtId="0" fontId="2" fillId="0" borderId="0" xfId="44" applyFont="1"/>
    <xf numFmtId="0" fontId="55" fillId="0" borderId="0" xfId="44" applyFont="1" applyAlignment="1">
      <alignment horizontal="left"/>
    </xf>
    <xf numFmtId="0" fontId="55" fillId="0" borderId="0" xfId="44" applyFont="1"/>
    <xf numFmtId="0" fontId="49" fillId="0" borderId="0" xfId="44" quotePrefix="1" applyFont="1" applyAlignment="1">
      <alignment horizontal="left"/>
    </xf>
    <xf numFmtId="0" fontId="4" fillId="0" borderId="0" xfId="44" applyFont="1" applyAlignment="1">
      <alignment horizontal="center"/>
    </xf>
    <xf numFmtId="0" fontId="1" fillId="0" borderId="0" xfId="44" applyFont="1" applyAlignment="1">
      <alignment horizontal="center"/>
    </xf>
    <xf numFmtId="164" fontId="2" fillId="24" borderId="0" xfId="28" applyFont="1" applyFill="1" applyBorder="1" applyAlignment="1">
      <alignment horizontal="center" vertical="center"/>
    </xf>
    <xf numFmtId="164" fontId="2" fillId="24" borderId="13" xfId="28" applyFont="1" applyFill="1" applyBorder="1" applyAlignment="1">
      <alignment horizontal="center" vertical="center"/>
    </xf>
    <xf numFmtId="0" fontId="55" fillId="0" borderId="0" xfId="44" applyFont="1" applyAlignment="1">
      <alignment vertical="center"/>
    </xf>
    <xf numFmtId="0" fontId="1" fillId="0" borderId="0" xfId="44" applyFont="1" applyAlignment="1">
      <alignment vertical="center"/>
    </xf>
    <xf numFmtId="0" fontId="2" fillId="0" borderId="0" xfId="44" applyFont="1" applyAlignment="1">
      <alignment horizontal="left"/>
    </xf>
    <xf numFmtId="164" fontId="2" fillId="25" borderId="12" xfId="28" applyFont="1" applyFill="1" applyBorder="1" applyAlignment="1">
      <alignment horizontal="center" vertical="center"/>
    </xf>
    <xf numFmtId="164" fontId="2" fillId="25" borderId="0" xfId="28" applyFont="1" applyFill="1" applyBorder="1" applyAlignment="1">
      <alignment horizontal="center" vertical="center"/>
    </xf>
    <xf numFmtId="164" fontId="2" fillId="25" borderId="13" xfId="28" applyFont="1" applyFill="1" applyBorder="1" applyAlignment="1">
      <alignment horizontal="center" vertical="center"/>
    </xf>
    <xf numFmtId="164" fontId="26" fillId="24" borderId="12" xfId="28" applyFont="1" applyFill="1" applyBorder="1" applyAlignment="1">
      <alignment horizontal="center" vertical="center"/>
    </xf>
    <xf numFmtId="0" fontId="51" fillId="0" borderId="0" xfId="0" applyFont="1" applyAlignment="1">
      <alignment horizontal="left"/>
    </xf>
    <xf numFmtId="0" fontId="11" fillId="0" borderId="10" xfId="40" applyFont="1" applyBorder="1"/>
    <xf numFmtId="0" fontId="66" fillId="0" borderId="0" xfId="40"/>
    <xf numFmtId="0" fontId="66" fillId="0" borderId="10" xfId="40" applyBorder="1"/>
    <xf numFmtId="0" fontId="49" fillId="0" borderId="0" xfId="40" quotePrefix="1" applyFont="1"/>
    <xf numFmtId="166" fontId="4" fillId="0" borderId="0" xfId="0" applyNumberFormat="1" applyFont="1"/>
    <xf numFmtId="1" fontId="4" fillId="0" borderId="0" xfId="0" applyNumberFormat="1" applyFont="1"/>
    <xf numFmtId="166" fontId="48" fillId="0" borderId="0" xfId="0" applyNumberFormat="1" applyFont="1" applyAlignment="1">
      <alignment horizontal="left"/>
    </xf>
    <xf numFmtId="0" fontId="48" fillId="0" borderId="0" xfId="0" applyFont="1" applyAlignment="1">
      <alignment horizontal="left"/>
    </xf>
    <xf numFmtId="166" fontId="48" fillId="0" borderId="10" xfId="0" applyNumberFormat="1" applyFont="1" applyBorder="1" applyAlignment="1">
      <alignment horizontal="left"/>
    </xf>
    <xf numFmtId="0" fontId="48" fillId="0" borderId="10" xfId="0" applyFont="1" applyBorder="1" applyAlignment="1">
      <alignment horizontal="left"/>
    </xf>
    <xf numFmtId="0" fontId="4" fillId="0" borderId="21" xfId="0" applyFont="1" applyBorder="1" applyAlignment="1">
      <alignment horizontal="center"/>
    </xf>
    <xf numFmtId="0" fontId="48" fillId="0" borderId="21" xfId="0" applyFont="1" applyBorder="1" applyAlignment="1">
      <alignment horizontal="center" vertical="center"/>
    </xf>
    <xf numFmtId="166" fontId="7" fillId="0" borderId="15" xfId="0" applyNumberFormat="1" applyFont="1" applyBorder="1" applyAlignment="1">
      <alignment horizontal="center" vertical="center" wrapText="1"/>
    </xf>
    <xf numFmtId="166" fontId="48" fillId="0" borderId="19" xfId="0" applyNumberFormat="1" applyFont="1" applyBorder="1" applyAlignment="1">
      <alignment horizontal="center"/>
    </xf>
    <xf numFmtId="166" fontId="48" fillId="0" borderId="0" xfId="0" applyNumberFormat="1" applyFont="1" applyAlignment="1">
      <alignment horizontal="center"/>
    </xf>
    <xf numFmtId="0" fontId="0" fillId="0" borderId="19" xfId="0" applyBorder="1" applyAlignment="1">
      <alignment horizontal="left" vertical="center" wrapText="1"/>
    </xf>
    <xf numFmtId="49" fontId="49" fillId="25" borderId="1" xfId="42" applyNumberFormat="1" applyFont="1" applyFill="1" applyBorder="1"/>
    <xf numFmtId="49" fontId="67" fillId="0" borderId="0" xfId="42" applyNumberFormat="1"/>
    <xf numFmtId="49" fontId="67" fillId="0" borderId="0" xfId="42" applyNumberFormat="1" applyProtection="1">
      <protection locked="0"/>
    </xf>
    <xf numFmtId="49" fontId="67" fillId="24" borderId="1" xfId="42" applyNumberFormat="1" applyFill="1" applyBorder="1"/>
    <xf numFmtId="49" fontId="67" fillId="26" borderId="26" xfId="42" applyNumberFormat="1" applyFill="1" applyBorder="1" applyProtection="1">
      <protection locked="0"/>
    </xf>
    <xf numFmtId="49" fontId="67" fillId="0" borderId="1" xfId="42" applyNumberFormat="1" applyBorder="1"/>
    <xf numFmtId="49" fontId="49" fillId="25" borderId="27" xfId="42" applyNumberFormat="1" applyFont="1" applyFill="1" applyBorder="1"/>
    <xf numFmtId="49" fontId="67" fillId="24" borderId="27" xfId="42" applyNumberFormat="1" applyFill="1" applyBorder="1"/>
    <xf numFmtId="49" fontId="67" fillId="27" borderId="0" xfId="42" applyNumberFormat="1" applyFill="1"/>
    <xf numFmtId="49" fontId="67" fillId="26" borderId="21" xfId="42" applyNumberFormat="1" applyFill="1" applyBorder="1" applyAlignment="1" applyProtection="1">
      <alignment horizontal="left"/>
      <protection locked="0"/>
    </xf>
    <xf numFmtId="0" fontId="67" fillId="26" borderId="21" xfId="42" applyFill="1" applyBorder="1" applyProtection="1">
      <protection locked="0"/>
    </xf>
    <xf numFmtId="49" fontId="67" fillId="26" borderId="21" xfId="42" applyNumberFormat="1" applyFill="1" applyBorder="1" applyProtection="1">
      <protection locked="0"/>
    </xf>
    <xf numFmtId="22" fontId="67" fillId="26" borderId="21" xfId="42" applyNumberFormat="1" applyFill="1" applyBorder="1" applyProtection="1">
      <protection locked="0"/>
    </xf>
    <xf numFmtId="0" fontId="67" fillId="26" borderId="26" xfId="42" applyFill="1" applyBorder="1" applyProtection="1">
      <protection locked="0"/>
    </xf>
    <xf numFmtId="22" fontId="67" fillId="26" borderId="26" xfId="42" applyNumberFormat="1" applyFill="1" applyBorder="1" applyProtection="1">
      <protection locked="0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9" fillId="0" borderId="21" xfId="0" applyFont="1" applyBorder="1" applyAlignment="1">
      <alignment horizontal="left" vertical="center" wrapText="1"/>
    </xf>
    <xf numFmtId="0" fontId="7" fillId="0" borderId="21" xfId="0" applyFont="1" applyBorder="1" applyAlignment="1" applyProtection="1">
      <alignment horizontal="left"/>
      <protection locked="0"/>
    </xf>
    <xf numFmtId="0" fontId="48" fillId="0" borderId="24" xfId="0" applyFont="1" applyBorder="1"/>
    <xf numFmtId="0" fontId="48" fillId="0" borderId="22" xfId="0" applyFont="1" applyBorder="1" applyAlignment="1">
      <alignment horizontal="left"/>
    </xf>
    <xf numFmtId="0" fontId="48" fillId="0" borderId="12" xfId="0" applyFont="1" applyBorder="1"/>
    <xf numFmtId="0" fontId="48" fillId="0" borderId="13" xfId="0" applyFont="1" applyBorder="1"/>
    <xf numFmtId="166" fontId="56" fillId="0" borderId="11" xfId="0" applyNumberFormat="1" applyFont="1" applyBorder="1" applyAlignment="1">
      <alignment horizontal="center"/>
    </xf>
    <xf numFmtId="0" fontId="1" fillId="0" borderId="24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48" fillId="0" borderId="14" xfId="0" applyFont="1" applyBorder="1"/>
    <xf numFmtId="0" fontId="48" fillId="0" borderId="20" xfId="0" applyFont="1" applyBorder="1"/>
    <xf numFmtId="49" fontId="49" fillId="25" borderId="26" xfId="42" applyNumberFormat="1" applyFont="1" applyFill="1" applyBorder="1" applyAlignment="1" applyProtection="1">
      <alignment horizontal="left"/>
      <protection locked="0"/>
    </xf>
    <xf numFmtId="49" fontId="67" fillId="26" borderId="26" xfId="42" applyNumberFormat="1" applyFill="1" applyBorder="1" applyAlignment="1" applyProtection="1">
      <alignment horizontal="left"/>
      <protection locked="0"/>
    </xf>
    <xf numFmtId="49" fontId="67" fillId="0" borderId="26" xfId="42" applyNumberFormat="1" applyBorder="1" applyAlignment="1" applyProtection="1">
      <alignment horizontal="left"/>
      <protection locked="0"/>
    </xf>
    <xf numFmtId="49" fontId="67" fillId="0" borderId="0" xfId="42" applyNumberFormat="1" applyAlignment="1" applyProtection="1">
      <alignment horizontal="left"/>
      <protection locked="0"/>
    </xf>
    <xf numFmtId="14" fontId="49" fillId="25" borderId="26" xfId="42" applyNumberFormat="1" applyFont="1" applyFill="1" applyBorder="1" applyAlignment="1" applyProtection="1">
      <alignment horizontal="left"/>
      <protection locked="0"/>
    </xf>
    <xf numFmtId="1" fontId="49" fillId="25" borderId="26" xfId="42" applyNumberFormat="1" applyFont="1" applyFill="1" applyBorder="1" applyAlignment="1" applyProtection="1">
      <alignment horizontal="left"/>
      <protection locked="0"/>
    </xf>
    <xf numFmtId="0" fontId="67" fillId="24" borderId="0" xfId="42" applyFill="1" applyAlignment="1">
      <alignment horizontal="left"/>
    </xf>
    <xf numFmtId="49" fontId="67" fillId="0" borderId="0" xfId="42" applyNumberFormat="1" applyAlignment="1">
      <alignment horizontal="left"/>
    </xf>
    <xf numFmtId="49" fontId="67" fillId="25" borderId="21" xfId="42" applyNumberFormat="1" applyFill="1" applyBorder="1" applyAlignment="1" applyProtection="1">
      <alignment horizontal="left"/>
      <protection locked="0"/>
    </xf>
    <xf numFmtId="49" fontId="67" fillId="25" borderId="26" xfId="42" applyNumberFormat="1" applyFill="1" applyBorder="1" applyAlignment="1" applyProtection="1">
      <alignment horizontal="left"/>
      <protection locked="0"/>
    </xf>
    <xf numFmtId="0" fontId="54" fillId="0" borderId="14" xfId="0" applyFont="1" applyBorder="1" applyAlignment="1">
      <alignment horizontal="left"/>
    </xf>
    <xf numFmtId="0" fontId="4" fillId="0" borderId="0" xfId="0" applyFont="1" applyProtection="1">
      <protection locked="0"/>
    </xf>
    <xf numFmtId="0" fontId="0" fillId="25" borderId="15" xfId="0" applyFill="1" applyBorder="1" applyAlignment="1" applyProtection="1">
      <alignment vertical="center"/>
      <protection locked="0"/>
    </xf>
    <xf numFmtId="0" fontId="0" fillId="0" borderId="0" xfId="0" applyAlignment="1">
      <alignment horizontal="center"/>
    </xf>
    <xf numFmtId="0" fontId="7" fillId="0" borderId="21" xfId="0" applyFont="1" applyBorder="1" applyAlignment="1">
      <alignment horizontal="center"/>
    </xf>
    <xf numFmtId="1" fontId="7" fillId="0" borderId="21" xfId="0" applyNumberFormat="1" applyFont="1" applyBorder="1" applyAlignment="1">
      <alignment horizontal="center"/>
    </xf>
    <xf numFmtId="0" fontId="7" fillId="0" borderId="21" xfId="0" applyFont="1" applyBorder="1" applyAlignment="1">
      <alignment horizontal="center" vertical="center"/>
    </xf>
    <xf numFmtId="0" fontId="48" fillId="0" borderId="19" xfId="0" applyFont="1" applyBorder="1" applyAlignment="1">
      <alignment horizontal="left"/>
    </xf>
    <xf numFmtId="0" fontId="4" fillId="0" borderId="10" xfId="0" applyFont="1" applyBorder="1"/>
    <xf numFmtId="0" fontId="2" fillId="0" borderId="0" xfId="0" applyFont="1" applyAlignment="1">
      <alignment horizontal="left"/>
    </xf>
    <xf numFmtId="0" fontId="49" fillId="25" borderId="22" xfId="43" applyFont="1" applyFill="1" applyBorder="1" applyAlignment="1">
      <alignment horizontal="left" vertical="center"/>
    </xf>
    <xf numFmtId="0" fontId="2" fillId="25" borderId="23" xfId="43" applyFont="1" applyFill="1" applyBorder="1"/>
    <xf numFmtId="0" fontId="26" fillId="25" borderId="23" xfId="43" applyFont="1" applyFill="1" applyBorder="1" applyAlignment="1">
      <alignment horizontal="left"/>
    </xf>
    <xf numFmtId="0" fontId="4" fillId="25" borderId="23" xfId="43" applyFont="1" applyFill="1" applyBorder="1"/>
    <xf numFmtId="0" fontId="4" fillId="25" borderId="24" xfId="43" applyFont="1" applyFill="1" applyBorder="1"/>
    <xf numFmtId="0" fontId="26" fillId="25" borderId="12" xfId="43" applyFont="1" applyFill="1" applyBorder="1" applyAlignment="1">
      <alignment horizontal="center"/>
    </xf>
    <xf numFmtId="0" fontId="49" fillId="25" borderId="0" xfId="43" quotePrefix="1" applyFont="1" applyFill="1" applyAlignment="1">
      <alignment horizontal="left" vertical="center"/>
    </xf>
    <xf numFmtId="0" fontId="55" fillId="25" borderId="0" xfId="43" applyFont="1" applyFill="1" applyAlignment="1">
      <alignment horizontal="left"/>
    </xf>
    <xf numFmtId="0" fontId="55" fillId="25" borderId="0" xfId="43" applyFont="1" applyFill="1"/>
    <xf numFmtId="0" fontId="4" fillId="25" borderId="0" xfId="43" applyFont="1" applyFill="1"/>
    <xf numFmtId="0" fontId="4" fillId="25" borderId="13" xfId="43" applyFont="1" applyFill="1" applyBorder="1"/>
    <xf numFmtId="0" fontId="2" fillId="25" borderId="21" xfId="43" applyFont="1" applyFill="1" applyBorder="1" applyAlignment="1">
      <alignment horizontal="center" vertical="center"/>
    </xf>
    <xf numFmtId="0" fontId="10" fillId="0" borderId="0" xfId="43" applyFont="1"/>
    <xf numFmtId="0" fontId="55" fillId="0" borderId="0" xfId="43" applyFont="1" applyAlignment="1">
      <alignment horizontal="left"/>
    </xf>
    <xf numFmtId="0" fontId="55" fillId="0" borderId="0" xfId="43" applyFont="1"/>
    <xf numFmtId="0" fontId="4" fillId="0" borderId="0" xfId="43" applyFont="1"/>
    <xf numFmtId="0" fontId="2" fillId="24" borderId="22" xfId="43" applyFont="1" applyFill="1" applyBorder="1" applyAlignment="1">
      <alignment horizontal="left"/>
    </xf>
    <xf numFmtId="0" fontId="49" fillId="24" borderId="23" xfId="43" quotePrefix="1" applyFont="1" applyFill="1" applyBorder="1" applyAlignment="1">
      <alignment horizontal="left" vertical="center"/>
    </xf>
    <xf numFmtId="0" fontId="55" fillId="24" borderId="23" xfId="43" applyFont="1" applyFill="1" applyBorder="1" applyAlignment="1">
      <alignment horizontal="left"/>
    </xf>
    <xf numFmtId="0" fontId="55" fillId="24" borderId="23" xfId="43" applyFont="1" applyFill="1" applyBorder="1"/>
    <xf numFmtId="0" fontId="4" fillId="24" borderId="23" xfId="43" applyFont="1" applyFill="1" applyBorder="1"/>
    <xf numFmtId="0" fontId="4" fillId="24" borderId="24" xfId="43" applyFont="1" applyFill="1" applyBorder="1"/>
    <xf numFmtId="0" fontId="2" fillId="24" borderId="21" xfId="43" applyFont="1" applyFill="1" applyBorder="1" applyAlignment="1">
      <alignment horizontal="center" vertical="center"/>
    </xf>
    <xf numFmtId="0" fontId="2" fillId="0" borderId="0" xfId="43" applyFont="1" applyAlignment="1">
      <alignment horizontal="left"/>
    </xf>
    <xf numFmtId="0" fontId="49" fillId="0" borderId="0" xfId="43" quotePrefix="1" applyFont="1" applyAlignment="1">
      <alignment horizontal="left"/>
    </xf>
    <xf numFmtId="0" fontId="10" fillId="0" borderId="0" xfId="44" applyFont="1"/>
    <xf numFmtId="0" fontId="49" fillId="0" borderId="0" xfId="43" applyFont="1"/>
    <xf numFmtId="0" fontId="4" fillId="30" borderId="15" xfId="0" applyFont="1" applyFill="1" applyBorder="1" applyAlignment="1" applyProtection="1">
      <alignment horizontal="left"/>
      <protection locked="0"/>
    </xf>
    <xf numFmtId="0" fontId="4" fillId="30" borderId="16" xfId="0" applyFont="1" applyFill="1" applyBorder="1" applyAlignment="1" applyProtection="1">
      <alignment horizontal="left"/>
      <protection locked="0"/>
    </xf>
    <xf numFmtId="0" fontId="0" fillId="30" borderId="16" xfId="0" applyFill="1" applyBorder="1" applyProtection="1">
      <protection locked="0"/>
    </xf>
    <xf numFmtId="167" fontId="4" fillId="30" borderId="16" xfId="0" applyNumberFormat="1" applyFont="1" applyFill="1" applyBorder="1" applyAlignment="1" applyProtection="1">
      <alignment horizontal="left"/>
      <protection locked="0"/>
    </xf>
    <xf numFmtId="0" fontId="77" fillId="30" borderId="17" xfId="0" applyFont="1" applyFill="1" applyBorder="1" applyAlignment="1" applyProtection="1">
      <alignment horizontal="left"/>
      <protection locked="0"/>
    </xf>
    <xf numFmtId="164" fontId="18" fillId="24" borderId="24" xfId="28" applyFont="1" applyFill="1" applyBorder="1"/>
    <xf numFmtId="164" fontId="18" fillId="24" borderId="13" xfId="28" applyFont="1" applyFill="1" applyBorder="1"/>
    <xf numFmtId="0" fontId="7" fillId="0" borderId="12" xfId="0" applyFont="1" applyBorder="1" applyAlignment="1" applyProtection="1">
      <alignment horizontal="left"/>
      <protection locked="0"/>
    </xf>
    <xf numFmtId="0" fontId="7" fillId="0" borderId="14" xfId="0" applyFont="1" applyBorder="1" applyAlignment="1" applyProtection="1">
      <alignment horizontal="left"/>
      <protection locked="0"/>
    </xf>
    <xf numFmtId="0" fontId="18" fillId="24" borderId="10" xfId="0" applyFont="1" applyFill="1" applyBorder="1" applyAlignment="1">
      <alignment horizontal="left"/>
    </xf>
    <xf numFmtId="0" fontId="18" fillId="24" borderId="10" xfId="0" applyFont="1" applyFill="1" applyBorder="1" applyAlignment="1">
      <alignment horizontal="center"/>
    </xf>
    <xf numFmtId="164" fontId="18" fillId="24" borderId="20" xfId="28" applyFont="1" applyFill="1" applyBorder="1"/>
    <xf numFmtId="164" fontId="18" fillId="24" borderId="15" xfId="28" applyFont="1" applyFill="1" applyBorder="1" applyAlignment="1">
      <alignment horizontal="center"/>
    </xf>
    <xf numFmtId="164" fontId="18" fillId="24" borderId="16" xfId="28" applyFont="1" applyFill="1" applyBorder="1" applyAlignment="1">
      <alignment horizontal="center"/>
    </xf>
    <xf numFmtId="164" fontId="18" fillId="24" borderId="17" xfId="28" applyFont="1" applyFill="1" applyBorder="1" applyAlignment="1">
      <alignment horizontal="center"/>
    </xf>
    <xf numFmtId="164" fontId="18" fillId="24" borderId="15" xfId="28" applyFont="1" applyFill="1" applyBorder="1" applyAlignment="1">
      <alignment horizontal="right"/>
    </xf>
    <xf numFmtId="164" fontId="18" fillId="24" borderId="16" xfId="28" applyFont="1" applyFill="1" applyBorder="1" applyAlignment="1">
      <alignment horizontal="right"/>
    </xf>
    <xf numFmtId="164" fontId="18" fillId="24" borderId="17" xfId="28" applyFont="1" applyFill="1" applyBorder="1" applyAlignment="1">
      <alignment horizontal="right"/>
    </xf>
    <xf numFmtId="49" fontId="2" fillId="25" borderId="21" xfId="43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left"/>
    </xf>
    <xf numFmtId="49" fontId="78" fillId="31" borderId="22" xfId="46" applyNumberFormat="1" applyFont="1" applyFill="1" applyBorder="1" applyAlignment="1" applyProtection="1"/>
    <xf numFmtId="49" fontId="0" fillId="31" borderId="23" xfId="0" applyNumberFormat="1" applyFill="1" applyBorder="1" applyAlignment="1">
      <alignment horizontal="center"/>
    </xf>
    <xf numFmtId="49" fontId="0" fillId="31" borderId="24" xfId="0" applyNumberForma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49" fontId="25" fillId="0" borderId="0" xfId="0" applyNumberFormat="1" applyFont="1" applyAlignment="1">
      <alignment horizontal="center"/>
    </xf>
    <xf numFmtId="49" fontId="49" fillId="31" borderId="22" xfId="0" applyNumberFormat="1" applyFont="1" applyFill="1" applyBorder="1" applyAlignment="1">
      <alignment horizontal="left"/>
    </xf>
    <xf numFmtId="49" fontId="79" fillId="31" borderId="12" xfId="46" applyNumberFormat="1" applyFont="1" applyFill="1" applyBorder="1" applyAlignment="1" applyProtection="1"/>
    <xf numFmtId="49" fontId="0" fillId="31" borderId="0" xfId="0" applyNumberFormat="1" applyFill="1" applyAlignment="1">
      <alignment horizontal="center"/>
    </xf>
    <xf numFmtId="49" fontId="0" fillId="31" borderId="13" xfId="0" applyNumberFormat="1" applyFill="1" applyBorder="1" applyAlignment="1">
      <alignment horizontal="center"/>
    </xf>
    <xf numFmtId="49" fontId="0" fillId="31" borderId="12" xfId="0" applyNumberFormat="1" applyFill="1" applyBorder="1" applyAlignment="1">
      <alignment horizontal="left"/>
    </xf>
    <xf numFmtId="0" fontId="49" fillId="0" borderId="0" xfId="0" applyFont="1" applyAlignment="1">
      <alignment horizontal="center"/>
    </xf>
    <xf numFmtId="49" fontId="49" fillId="31" borderId="14" xfId="0" applyNumberFormat="1" applyFont="1" applyFill="1" applyBorder="1" applyAlignment="1">
      <alignment horizontal="left"/>
    </xf>
    <xf numFmtId="49" fontId="0" fillId="31" borderId="10" xfId="0" applyNumberFormat="1" applyFill="1" applyBorder="1" applyAlignment="1">
      <alignment horizontal="center"/>
    </xf>
    <xf numFmtId="49" fontId="0" fillId="31" borderId="20" xfId="0" applyNumberFormat="1" applyFill="1" applyBorder="1" applyAlignment="1">
      <alignment horizontal="center"/>
    </xf>
    <xf numFmtId="49" fontId="79" fillId="31" borderId="14" xfId="46" applyNumberFormat="1" applyFont="1" applyFill="1" applyBorder="1" applyAlignment="1" applyProtection="1"/>
    <xf numFmtId="49" fontId="0" fillId="0" borderId="0" xfId="0" applyNumberFormat="1" applyAlignment="1" applyProtection="1">
      <alignment horizontal="center"/>
      <protection locked="0"/>
    </xf>
    <xf numFmtId="49" fontId="80" fillId="0" borderId="22" xfId="0" applyNumberFormat="1" applyFont="1" applyBorder="1" applyAlignment="1">
      <alignment horizontal="left"/>
    </xf>
    <xf numFmtId="49" fontId="79" fillId="0" borderId="23" xfId="0" applyNumberFormat="1" applyFon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49" fontId="49" fillId="25" borderId="12" xfId="0" applyNumberFormat="1" applyFont="1" applyFill="1" applyBorder="1" applyAlignment="1" applyProtection="1">
      <alignment horizontal="left"/>
      <protection locked="0"/>
    </xf>
    <xf numFmtId="49" fontId="49" fillId="25" borderId="0" xfId="0" applyNumberFormat="1" applyFont="1" applyFill="1" applyAlignment="1" applyProtection="1">
      <alignment horizontal="center"/>
      <protection locked="0"/>
    </xf>
    <xf numFmtId="49" fontId="49" fillId="25" borderId="13" xfId="0" applyNumberFormat="1" applyFont="1" applyFill="1" applyBorder="1" applyAlignment="1" applyProtection="1">
      <alignment horizontal="center"/>
      <protection locked="0"/>
    </xf>
    <xf numFmtId="49" fontId="79" fillId="14" borderId="12" xfId="39" applyNumberFormat="1" applyFont="1" applyBorder="1" applyAlignment="1" applyProtection="1">
      <alignment horizontal="left"/>
    </xf>
    <xf numFmtId="49" fontId="79" fillId="14" borderId="0" xfId="39" applyNumberFormat="1" applyFont="1" applyBorder="1" applyAlignment="1" applyProtection="1">
      <alignment horizontal="center"/>
    </xf>
    <xf numFmtId="49" fontId="79" fillId="14" borderId="13" xfId="39" applyNumberFormat="1" applyFont="1" applyBorder="1" applyAlignment="1" applyProtection="1">
      <alignment horizontal="center"/>
    </xf>
    <xf numFmtId="49" fontId="79" fillId="0" borderId="12" xfId="39" applyNumberFormat="1" applyFont="1" applyFill="1" applyBorder="1" applyAlignment="1" applyProtection="1">
      <alignment horizontal="left"/>
    </xf>
    <xf numFmtId="49" fontId="79" fillId="0" borderId="0" xfId="39" applyNumberFormat="1" applyFont="1" applyFill="1" applyBorder="1" applyAlignment="1" applyProtection="1">
      <alignment horizontal="center"/>
    </xf>
    <xf numFmtId="49" fontId="0" fillId="0" borderId="13" xfId="0" applyNumberFormat="1" applyBorder="1" applyAlignment="1" applyProtection="1">
      <alignment horizontal="center"/>
      <protection locked="0"/>
    </xf>
    <xf numFmtId="0" fontId="79" fillId="0" borderId="14" xfId="30" applyNumberFormat="1" applyFont="1" applyFill="1" applyBorder="1" applyAlignment="1" applyProtection="1">
      <alignment horizontal="left"/>
    </xf>
    <xf numFmtId="49" fontId="79" fillId="0" borderId="10" xfId="30" applyNumberFormat="1" applyFont="1" applyFill="1" applyBorder="1" applyAlignment="1" applyProtection="1">
      <alignment horizontal="center"/>
    </xf>
    <xf numFmtId="49" fontId="0" fillId="0" borderId="20" xfId="0" applyNumberFormat="1" applyBorder="1" applyAlignment="1" applyProtection="1">
      <alignment horizontal="center"/>
      <protection locked="0"/>
    </xf>
    <xf numFmtId="49" fontId="0" fillId="24" borderId="0" xfId="0" applyNumberFormat="1" applyFill="1" applyAlignment="1">
      <alignment horizontal="left"/>
    </xf>
    <xf numFmtId="49" fontId="0" fillId="24" borderId="0" xfId="0" applyNumberFormat="1" applyFill="1" applyAlignment="1">
      <alignment horizontal="center"/>
    </xf>
    <xf numFmtId="0" fontId="0" fillId="24" borderId="0" xfId="0" applyFill="1" applyAlignment="1">
      <alignment horizontal="center"/>
    </xf>
    <xf numFmtId="0" fontId="0" fillId="24" borderId="0" xfId="0" applyFill="1" applyAlignment="1">
      <alignment horizontal="left"/>
    </xf>
    <xf numFmtId="22" fontId="0" fillId="0" borderId="0" xfId="0" applyNumberFormat="1" applyAlignment="1">
      <alignment horizontal="center"/>
    </xf>
    <xf numFmtId="49" fontId="0" fillId="25" borderId="21" xfId="42" applyNumberFormat="1" applyFont="1" applyFill="1" applyBorder="1" applyAlignment="1" applyProtection="1">
      <alignment horizontal="left"/>
      <protection locked="0"/>
    </xf>
    <xf numFmtId="0" fontId="11" fillId="0" borderId="10" xfId="0" applyFont="1" applyBorder="1"/>
    <xf numFmtId="0" fontId="2" fillId="25" borderId="0" xfId="0" applyFont="1" applyFill="1"/>
    <xf numFmtId="0" fontId="4" fillId="25" borderId="0" xfId="0" applyFont="1" applyFill="1"/>
    <xf numFmtId="0" fontId="2" fillId="0" borderId="22" xfId="0" applyFont="1" applyBorder="1"/>
    <xf numFmtId="0" fontId="2" fillId="0" borderId="12" xfId="0" applyFont="1" applyBorder="1"/>
    <xf numFmtId="0" fontId="2" fillId="0" borderId="14" xfId="0" applyFont="1" applyBorder="1"/>
    <xf numFmtId="0" fontId="2" fillId="25" borderId="0" xfId="0" quotePrefix="1" applyFont="1" applyFill="1"/>
    <xf numFmtId="0" fontId="0" fillId="25" borderId="0" xfId="0" applyFill="1"/>
    <xf numFmtId="0" fontId="2" fillId="25" borderId="0" xfId="0" applyFont="1" applyFill="1" applyAlignment="1">
      <alignment horizontal="right"/>
    </xf>
    <xf numFmtId="0" fontId="26" fillId="32" borderId="11" xfId="0" applyFont="1" applyFill="1" applyBorder="1"/>
    <xf numFmtId="0" fontId="4" fillId="32" borderId="19" xfId="0" applyFont="1" applyFill="1" applyBorder="1"/>
    <xf numFmtId="0" fontId="4" fillId="33" borderId="13" xfId="0" applyFont="1" applyFill="1" applyBorder="1"/>
    <xf numFmtId="0" fontId="2" fillId="33" borderId="12" xfId="0" quotePrefix="1" applyFont="1" applyFill="1" applyBorder="1"/>
    <xf numFmtId="0" fontId="2" fillId="33" borderId="14" xfId="0" quotePrefix="1" applyFont="1" applyFill="1" applyBorder="1"/>
    <xf numFmtId="0" fontId="4" fillId="33" borderId="20" xfId="0" applyFont="1" applyFill="1" applyBorder="1"/>
    <xf numFmtId="0" fontId="1" fillId="0" borderId="13" xfId="0" applyFont="1" applyBorder="1" applyAlignment="1" applyProtection="1">
      <alignment horizontal="left"/>
      <protection locked="0"/>
    </xf>
    <xf numFmtId="0" fontId="7" fillId="0" borderId="21" xfId="0" applyFont="1" applyBorder="1" applyAlignment="1">
      <alignment horizontal="center" vertical="center" wrapText="1"/>
    </xf>
    <xf numFmtId="0" fontId="59" fillId="0" borderId="11" xfId="0" applyFont="1" applyBorder="1" applyAlignment="1">
      <alignment horizontal="left" vertical="center" wrapText="1"/>
    </xf>
    <xf numFmtId="0" fontId="4" fillId="0" borderId="10" xfId="0" applyFont="1" applyBorder="1" applyProtection="1">
      <protection locked="0"/>
    </xf>
    <xf numFmtId="0" fontId="0" fillId="0" borderId="16" xfId="0" applyBorder="1" applyAlignment="1" applyProtection="1">
      <alignment horizontal="left"/>
      <protection locked="0"/>
    </xf>
    <xf numFmtId="164" fontId="26" fillId="34" borderId="21" xfId="28" applyFont="1" applyFill="1" applyBorder="1" applyAlignment="1">
      <alignment vertical="center"/>
    </xf>
    <xf numFmtId="164" fontId="26" fillId="34" borderId="17" xfId="28" applyFont="1" applyFill="1" applyBorder="1" applyAlignment="1">
      <alignment vertical="center"/>
    </xf>
    <xf numFmtId="0" fontId="61" fillId="30" borderId="16" xfId="35" applyFont="1" applyFill="1" applyBorder="1" applyAlignment="1" applyProtection="1">
      <alignment horizontal="left"/>
      <protection locked="0"/>
    </xf>
    <xf numFmtId="0" fontId="61" fillId="30" borderId="16" xfId="35" applyFont="1" applyFill="1" applyBorder="1" applyAlignment="1" applyProtection="1">
      <protection locked="0"/>
    </xf>
    <xf numFmtId="0" fontId="49" fillId="25" borderId="23" xfId="43" applyFont="1" applyFill="1" applyBorder="1" applyAlignment="1">
      <alignment horizontal="left" vertical="center"/>
    </xf>
    <xf numFmtId="0" fontId="26" fillId="25" borderId="0" xfId="43" applyFont="1" applyFill="1" applyAlignment="1">
      <alignment horizontal="center"/>
    </xf>
    <xf numFmtId="0" fontId="2" fillId="24" borderId="23" xfId="43" applyFont="1" applyFill="1" applyBorder="1" applyAlignment="1">
      <alignment horizontal="left"/>
    </xf>
    <xf numFmtId="164" fontId="26" fillId="24" borderId="0" xfId="28" applyFont="1" applyFill="1" applyBorder="1" applyAlignment="1">
      <alignment horizontal="center" vertical="center"/>
    </xf>
    <xf numFmtId="164" fontId="2" fillId="24" borderId="21" xfId="43" applyNumberFormat="1" applyFont="1" applyFill="1" applyBorder="1" applyAlignment="1">
      <alignment horizontal="center" vertical="center"/>
    </xf>
    <xf numFmtId="0" fontId="0" fillId="0" borderId="14" xfId="0" applyBorder="1" applyAlignment="1">
      <alignment horizontal="left"/>
    </xf>
    <xf numFmtId="0" fontId="7" fillId="0" borderId="19" xfId="0" applyFont="1" applyBorder="1" applyAlignment="1">
      <alignment horizontal="center" vertical="center" wrapText="1"/>
    </xf>
    <xf numFmtId="2" fontId="7" fillId="0" borderId="20" xfId="0" applyNumberFormat="1" applyFont="1" applyBorder="1" applyAlignment="1">
      <alignment horizontal="center"/>
    </xf>
    <xf numFmtId="0" fontId="48" fillId="0" borderId="15" xfId="0" applyFont="1" applyBorder="1" applyAlignment="1">
      <alignment horizontal="left" vertical="center"/>
    </xf>
    <xf numFmtId="2" fontId="25" fillId="0" borderId="17" xfId="0" applyNumberFormat="1" applyFont="1" applyBorder="1" applyAlignment="1" applyProtection="1">
      <alignment horizontal="center"/>
      <protection locked="0"/>
    </xf>
    <xf numFmtId="0" fontId="48" fillId="0" borderId="19" xfId="0" applyFont="1" applyBorder="1" applyAlignment="1">
      <alignment horizontal="center"/>
    </xf>
    <xf numFmtId="2" fontId="0" fillId="0" borderId="16" xfId="0" applyNumberFormat="1" applyBorder="1" applyAlignment="1" applyProtection="1">
      <alignment horizontal="center"/>
      <protection locked="0"/>
    </xf>
    <xf numFmtId="1" fontId="0" fillId="0" borderId="15" xfId="0" applyNumberFormat="1" applyBorder="1" applyAlignment="1" applyProtection="1">
      <alignment horizontal="center"/>
      <protection locked="0"/>
    </xf>
    <xf numFmtId="1" fontId="0" fillId="0" borderId="16" xfId="0" applyNumberFormat="1" applyBorder="1" applyAlignment="1" applyProtection="1">
      <alignment horizontal="center"/>
      <protection locked="0"/>
    </xf>
    <xf numFmtId="0" fontId="81" fillId="0" borderId="0" xfId="0" applyFont="1"/>
    <xf numFmtId="0" fontId="82" fillId="0" borderId="25" xfId="0" applyFont="1" applyBorder="1" applyAlignment="1">
      <alignment vertical="top" wrapText="1"/>
    </xf>
    <xf numFmtId="0" fontId="0" fillId="0" borderId="0" xfId="0" applyAlignment="1">
      <alignment wrapText="1"/>
    </xf>
    <xf numFmtId="0" fontId="83" fillId="0" borderId="25" xfId="47" applyNumberFormat="1" applyFont="1" applyBorder="1" applyAlignment="1">
      <alignment horizontal="center" vertical="center"/>
    </xf>
    <xf numFmtId="0" fontId="80" fillId="0" borderId="25" xfId="0" applyFont="1" applyBorder="1" applyAlignment="1">
      <alignment vertical="top" wrapText="1"/>
    </xf>
    <xf numFmtId="0" fontId="80" fillId="0" borderId="0" xfId="0" applyFont="1" applyAlignment="1">
      <alignment wrapText="1"/>
    </xf>
    <xf numFmtId="0" fontId="0" fillId="0" borderId="22" xfId="0" applyBorder="1"/>
    <xf numFmtId="0" fontId="0" fillId="0" borderId="24" xfId="0" applyBorder="1"/>
    <xf numFmtId="0" fontId="80" fillId="0" borderId="0" xfId="0" applyFont="1" applyAlignment="1">
      <alignment vertical="top"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20" xfId="0" applyBorder="1"/>
    <xf numFmtId="0" fontId="10" fillId="0" borderId="0" xfId="41" applyAlignment="1">
      <alignment horizontal="left"/>
    </xf>
    <xf numFmtId="0" fontId="49" fillId="35" borderId="22" xfId="0" applyFont="1" applyFill="1" applyBorder="1" applyAlignment="1">
      <alignment horizontal="center"/>
    </xf>
    <xf numFmtId="0" fontId="4" fillId="35" borderId="23" xfId="0" applyFont="1" applyFill="1" applyBorder="1" applyAlignment="1">
      <alignment horizontal="center"/>
    </xf>
    <xf numFmtId="164" fontId="4" fillId="35" borderId="23" xfId="28" applyFont="1" applyFill="1" applyBorder="1" applyAlignment="1">
      <alignment horizontal="center"/>
    </xf>
    <xf numFmtId="0" fontId="4" fillId="35" borderId="23" xfId="41" applyFont="1" applyFill="1" applyBorder="1" applyAlignment="1">
      <alignment horizontal="center"/>
    </xf>
    <xf numFmtId="0" fontId="84" fillId="35" borderId="23" xfId="41" applyFont="1" applyFill="1" applyBorder="1" applyAlignment="1">
      <alignment horizontal="center"/>
    </xf>
    <xf numFmtId="9" fontId="4" fillId="35" borderId="23" xfId="41" applyNumberFormat="1" applyFont="1" applyFill="1" applyBorder="1" applyAlignment="1">
      <alignment horizontal="center"/>
    </xf>
    <xf numFmtId="0" fontId="85" fillId="0" borderId="0" xfId="0" applyFont="1"/>
    <xf numFmtId="0" fontId="49" fillId="36" borderId="22" xfId="0" applyFont="1" applyFill="1" applyBorder="1" applyAlignment="1">
      <alignment horizontal="center"/>
    </xf>
    <xf numFmtId="0" fontId="2" fillId="36" borderId="23" xfId="0" applyFont="1" applyFill="1" applyBorder="1" applyAlignment="1">
      <alignment horizontal="center"/>
    </xf>
    <xf numFmtId="0" fontId="4" fillId="36" borderId="23" xfId="0" applyFont="1" applyFill="1" applyBorder="1" applyAlignment="1">
      <alignment horizontal="center"/>
    </xf>
    <xf numFmtId="164" fontId="4" fillId="36" borderId="23" xfId="28" applyFont="1" applyFill="1" applyBorder="1" applyAlignment="1" applyProtection="1">
      <alignment horizontal="center"/>
    </xf>
    <xf numFmtId="0" fontId="4" fillId="36" borderId="23" xfId="41" applyFont="1" applyFill="1" applyBorder="1" applyAlignment="1">
      <alignment horizontal="center"/>
    </xf>
    <xf numFmtId="0" fontId="86" fillId="36" borderId="23" xfId="41" applyFont="1" applyFill="1" applyBorder="1" applyAlignment="1">
      <alignment horizontal="center"/>
    </xf>
    <xf numFmtId="9" fontId="4" fillId="36" borderId="23" xfId="41" applyNumberFormat="1" applyFont="1" applyFill="1" applyBorder="1" applyAlignment="1">
      <alignment horizontal="center"/>
    </xf>
    <xf numFmtId="0" fontId="82" fillId="0" borderId="0" xfId="0" applyFont="1"/>
    <xf numFmtId="164" fontId="0" fillId="0" borderId="0" xfId="0" applyNumberFormat="1"/>
    <xf numFmtId="0" fontId="49" fillId="36" borderId="12" xfId="0" applyFont="1" applyFill="1" applyBorder="1" applyAlignment="1">
      <alignment horizontal="center"/>
    </xf>
    <xf numFmtId="0" fontId="2" fillId="36" borderId="0" xfId="0" applyFont="1" applyFill="1" applyAlignment="1">
      <alignment horizontal="center"/>
    </xf>
    <xf numFmtId="164" fontId="4" fillId="36" borderId="0" xfId="28" applyFont="1" applyFill="1" applyBorder="1" applyAlignment="1" applyProtection="1">
      <alignment horizontal="center"/>
    </xf>
    <xf numFmtId="0" fontId="4" fillId="36" borderId="0" xfId="0" applyFont="1" applyFill="1" applyAlignment="1">
      <alignment horizontal="center"/>
    </xf>
    <xf numFmtId="9" fontId="4" fillId="36" borderId="0" xfId="0" applyNumberFormat="1" applyFont="1" applyFill="1" applyAlignment="1">
      <alignment horizontal="center"/>
    </xf>
    <xf numFmtId="168" fontId="0" fillId="0" borderId="0" xfId="0" applyNumberFormat="1"/>
    <xf numFmtId="0" fontId="7" fillId="0" borderId="11" xfId="0" applyFont="1" applyBorder="1" applyAlignment="1">
      <alignment horizontal="center" vertical="center" wrapText="1"/>
    </xf>
    <xf numFmtId="166" fontId="7" fillId="0" borderId="21" xfId="0" applyNumberFormat="1" applyFont="1" applyBorder="1" applyAlignment="1" applyProtection="1">
      <alignment horizontal="center"/>
      <protection locked="0"/>
    </xf>
    <xf numFmtId="0" fontId="76" fillId="34" borderId="19" xfId="0" applyFont="1" applyFill="1" applyBorder="1" applyAlignment="1">
      <alignment horizontal="center" vertical="center" wrapText="1"/>
    </xf>
    <xf numFmtId="0" fontId="76" fillId="34" borderId="11" xfId="0" applyFont="1" applyFill="1" applyBorder="1" applyAlignment="1">
      <alignment horizontal="center" vertical="center" wrapText="1"/>
    </xf>
    <xf numFmtId="166" fontId="26" fillId="34" borderId="17" xfId="0" applyNumberFormat="1" applyFont="1" applyFill="1" applyBorder="1" applyAlignment="1">
      <alignment horizontal="center"/>
    </xf>
    <xf numFmtId="1" fontId="88" fillId="0" borderId="15" xfId="0" quotePrefix="1" applyNumberFormat="1" applyFont="1" applyBorder="1" applyAlignment="1" applyProtection="1">
      <alignment horizontal="center"/>
      <protection locked="0"/>
    </xf>
    <xf numFmtId="0" fontId="7" fillId="0" borderId="15" xfId="0" applyFont="1" applyBorder="1" applyAlignment="1">
      <alignment horizontal="center"/>
    </xf>
    <xf numFmtId="2" fontId="89" fillId="0" borderId="10" xfId="0" applyNumberFormat="1" applyFont="1" applyBorder="1" applyAlignment="1">
      <alignment horizontal="center"/>
    </xf>
    <xf numFmtId="0" fontId="7" fillId="0" borderId="15" xfId="0" applyFont="1" applyBorder="1" applyAlignment="1">
      <alignment horizontal="left"/>
    </xf>
    <xf numFmtId="1" fontId="7" fillId="0" borderId="11" xfId="0" applyNumberFormat="1" applyFont="1" applyBorder="1" applyAlignment="1">
      <alignment horizontal="center"/>
    </xf>
    <xf numFmtId="1" fontId="88" fillId="0" borderId="17" xfId="0" applyNumberFormat="1" applyFont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0" fontId="0" fillId="0" borderId="12" xfId="0" applyBorder="1" applyAlignment="1">
      <alignment horizontal="left"/>
    </xf>
    <xf numFmtId="0" fontId="87" fillId="0" borderId="0" xfId="40" quotePrefix="1" applyFont="1"/>
    <xf numFmtId="0" fontId="87" fillId="0" borderId="17" xfId="0" applyFont="1" applyBorder="1" applyAlignment="1">
      <alignment horizontal="center"/>
    </xf>
    <xf numFmtId="0" fontId="25" fillId="0" borderId="17" xfId="0" applyFont="1" applyBorder="1" applyAlignment="1" applyProtection="1">
      <alignment horizontal="center"/>
      <protection locked="0"/>
    </xf>
    <xf numFmtId="166" fontId="26" fillId="34" borderId="19" xfId="0" applyNumberFormat="1" applyFont="1" applyFill="1" applyBorder="1" applyAlignment="1">
      <alignment horizontal="center"/>
    </xf>
    <xf numFmtId="166" fontId="7" fillId="0" borderId="17" xfId="0" applyNumberFormat="1" applyFont="1" applyBorder="1" applyAlignment="1">
      <alignment horizontal="center"/>
    </xf>
    <xf numFmtId="166" fontId="7" fillId="0" borderId="21" xfId="0" applyNumberFormat="1" applyFont="1" applyBorder="1" applyAlignment="1">
      <alignment horizontal="center"/>
    </xf>
    <xf numFmtId="0" fontId="11" fillId="0" borderId="10" xfId="52" applyFont="1" applyBorder="1"/>
    <xf numFmtId="0" fontId="4" fillId="0" borderId="10" xfId="52" applyFont="1" applyBorder="1"/>
    <xf numFmtId="0" fontId="4" fillId="0" borderId="0" xfId="52" applyFont="1"/>
    <xf numFmtId="0" fontId="2" fillId="0" borderId="0" xfId="52" applyFont="1"/>
    <xf numFmtId="0" fontId="4" fillId="28" borderId="0" xfId="52" applyFont="1" applyFill="1" applyAlignment="1">
      <alignment horizontal="left"/>
    </xf>
    <xf numFmtId="167" fontId="4" fillId="28" borderId="0" xfId="52" applyNumberFormat="1" applyFont="1" applyFill="1" applyAlignment="1">
      <alignment horizontal="left"/>
    </xf>
    <xf numFmtId="0" fontId="90" fillId="0" borderId="0" xfId="52"/>
    <xf numFmtId="0" fontId="4" fillId="28" borderId="0" xfId="52" applyFont="1" applyFill="1" applyAlignment="1" applyProtection="1">
      <alignment horizontal="left"/>
      <protection locked="0"/>
    </xf>
    <xf numFmtId="0" fontId="66" fillId="29" borderId="12" xfId="40" applyFill="1" applyBorder="1" applyAlignment="1" applyProtection="1">
      <alignment vertical="top"/>
      <protection locked="0"/>
    </xf>
    <xf numFmtId="0" fontId="66" fillId="29" borderId="0" xfId="40" applyFill="1" applyAlignment="1" applyProtection="1">
      <alignment vertical="top"/>
      <protection locked="0"/>
    </xf>
    <xf numFmtId="0" fontId="66" fillId="29" borderId="13" xfId="40" applyFill="1" applyBorder="1" applyAlignment="1" applyProtection="1">
      <alignment vertical="top"/>
      <protection locked="0"/>
    </xf>
    <xf numFmtId="0" fontId="66" fillId="29" borderId="14" xfId="40" applyFill="1" applyBorder="1" applyAlignment="1" applyProtection="1">
      <alignment vertical="top"/>
      <protection locked="0"/>
    </xf>
    <xf numFmtId="0" fontId="66" fillId="29" borderId="10" xfId="40" applyFill="1" applyBorder="1" applyAlignment="1" applyProtection="1">
      <alignment vertical="top"/>
      <protection locked="0"/>
    </xf>
    <xf numFmtId="0" fontId="66" fillId="29" borderId="20" xfId="40" applyFill="1" applyBorder="1" applyAlignment="1" applyProtection="1">
      <alignment vertical="top"/>
      <protection locked="0"/>
    </xf>
    <xf numFmtId="0" fontId="3" fillId="29" borderId="22" xfId="40" applyFont="1" applyFill="1" applyBorder="1" applyAlignment="1" applyProtection="1">
      <alignment vertical="top"/>
      <protection locked="0"/>
    </xf>
    <xf numFmtId="0" fontId="66" fillId="29" borderId="23" xfId="40" applyFill="1" applyBorder="1" applyAlignment="1" applyProtection="1">
      <alignment vertical="top"/>
      <protection locked="0"/>
    </xf>
    <xf numFmtId="0" fontId="66" fillId="29" borderId="24" xfId="40" applyFill="1" applyBorder="1" applyAlignment="1" applyProtection="1">
      <alignment vertical="top"/>
      <protection locked="0"/>
    </xf>
    <xf numFmtId="0" fontId="1" fillId="35" borderId="24" xfId="0" applyFont="1" applyFill="1" applyBorder="1" applyAlignment="1">
      <alignment horizontal="left"/>
    </xf>
    <xf numFmtId="0" fontId="49" fillId="35" borderId="12" xfId="0" applyFont="1" applyFill="1" applyBorder="1" applyAlignment="1">
      <alignment horizontal="center"/>
    </xf>
    <xf numFmtId="0" fontId="4" fillId="35" borderId="0" xfId="0" applyFont="1" applyFill="1" applyAlignment="1">
      <alignment horizontal="center"/>
    </xf>
    <xf numFmtId="0" fontId="2" fillId="35" borderId="0" xfId="0" applyFont="1" applyFill="1" applyAlignment="1">
      <alignment horizontal="center"/>
    </xf>
    <xf numFmtId="164" fontId="4" fillId="35" borderId="0" xfId="28" applyFont="1" applyFill="1" applyBorder="1" applyAlignment="1">
      <alignment horizontal="center"/>
    </xf>
    <xf numFmtId="0" fontId="4" fillId="35" borderId="0" xfId="41" applyFont="1" applyFill="1" applyAlignment="1">
      <alignment horizontal="center"/>
    </xf>
    <xf numFmtId="0" fontId="87" fillId="35" borderId="0" xfId="41" applyFont="1" applyFill="1" applyAlignment="1">
      <alignment horizontal="center"/>
    </xf>
    <xf numFmtId="9" fontId="4" fillId="35" borderId="0" xfId="0" applyNumberFormat="1" applyFont="1" applyFill="1" applyAlignment="1">
      <alignment horizontal="center"/>
    </xf>
    <xf numFmtId="0" fontId="1" fillId="35" borderId="13" xfId="0" applyFont="1" applyFill="1" applyBorder="1" applyAlignment="1">
      <alignment horizontal="left"/>
    </xf>
    <xf numFmtId="0" fontId="1" fillId="36" borderId="24" xfId="0" applyFont="1" applyFill="1" applyBorder="1" applyAlignment="1">
      <alignment horizontal="left"/>
    </xf>
    <xf numFmtId="0" fontId="4" fillId="36" borderId="0" xfId="41" applyFont="1" applyFill="1" applyAlignment="1">
      <alignment horizontal="center"/>
    </xf>
    <xf numFmtId="0" fontId="87" fillId="36" borderId="0" xfId="41" applyFont="1" applyFill="1" applyAlignment="1">
      <alignment horizontal="center"/>
    </xf>
    <xf numFmtId="9" fontId="4" fillId="36" borderId="0" xfId="41" applyNumberFormat="1" applyFont="1" applyFill="1" applyAlignment="1">
      <alignment horizontal="center"/>
    </xf>
    <xf numFmtId="0" fontId="1" fillId="36" borderId="13" xfId="0" applyFont="1" applyFill="1" applyBorder="1" applyAlignment="1">
      <alignment horizontal="left"/>
    </xf>
    <xf numFmtId="0" fontId="49" fillId="36" borderId="14" xfId="0" applyFont="1" applyFill="1" applyBorder="1" applyAlignment="1">
      <alignment horizontal="center"/>
    </xf>
    <xf numFmtId="0" fontId="2" fillId="36" borderId="10" xfId="0" applyFont="1" applyFill="1" applyBorder="1" applyAlignment="1">
      <alignment horizontal="center"/>
    </xf>
    <xf numFmtId="0" fontId="4" fillId="36" borderId="10" xfId="0" applyFont="1" applyFill="1" applyBorder="1" applyAlignment="1">
      <alignment horizontal="center"/>
    </xf>
    <xf numFmtId="164" fontId="4" fillId="36" borderId="10" xfId="28" applyFont="1" applyFill="1" applyBorder="1" applyAlignment="1" applyProtection="1">
      <alignment horizontal="center"/>
    </xf>
    <xf numFmtId="9" fontId="4" fillId="36" borderId="10" xfId="0" applyNumberFormat="1" applyFont="1" applyFill="1" applyBorder="1" applyAlignment="1">
      <alignment horizontal="center"/>
    </xf>
    <xf numFmtId="0" fontId="1" fillId="36" borderId="20" xfId="0" applyFont="1" applyFill="1" applyBorder="1" applyAlignment="1">
      <alignment horizontal="left"/>
    </xf>
    <xf numFmtId="0" fontId="11" fillId="28" borderId="0" xfId="44" applyFont="1" applyFill="1" applyAlignment="1">
      <alignment horizontal="center"/>
    </xf>
    <xf numFmtId="0" fontId="26" fillId="0" borderId="11" xfId="44" applyFont="1" applyBorder="1" applyAlignment="1">
      <alignment horizontal="center"/>
    </xf>
    <xf numFmtId="0" fontId="26" fillId="0" borderId="19" xfId="44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9" fillId="24" borderId="11" xfId="0" applyFont="1" applyFill="1" applyBorder="1" applyAlignment="1">
      <alignment horizontal="center" vertical="center"/>
    </xf>
    <xf numFmtId="0" fontId="19" fillId="24" borderId="19" xfId="0" applyFont="1" applyFill="1" applyBorder="1" applyAlignment="1">
      <alignment horizontal="center" vertical="center"/>
    </xf>
    <xf numFmtId="0" fontId="77" fillId="0" borderId="11" xfId="0" applyFont="1" applyBorder="1" applyAlignment="1">
      <alignment horizontal="center"/>
    </xf>
    <xf numFmtId="0" fontId="77" fillId="0" borderId="19" xfId="0" applyFont="1" applyBorder="1" applyAlignment="1">
      <alignment horizontal="center"/>
    </xf>
    <xf numFmtId="0" fontId="87" fillId="0" borderId="0" xfId="0" applyFont="1" applyAlignment="1">
      <alignment horizontal="center"/>
    </xf>
    <xf numFmtId="0" fontId="49" fillId="0" borderId="18" xfId="0" applyFont="1" applyBorder="1" applyAlignment="1">
      <alignment horizontal="left"/>
    </xf>
    <xf numFmtId="0" fontId="49" fillId="0" borderId="19" xfId="0" applyFont="1" applyBorder="1" applyAlignment="1">
      <alignment horizontal="left"/>
    </xf>
    <xf numFmtId="165" fontId="0" fillId="0" borderId="0" xfId="0" applyNumberFormat="1" applyAlignment="1">
      <alignment horizontal="left"/>
    </xf>
    <xf numFmtId="0" fontId="4" fillId="0" borderId="10" xfId="0" applyFont="1" applyBorder="1" applyAlignment="1">
      <alignment horizontal="left"/>
    </xf>
    <xf numFmtId="167" fontId="10" fillId="0" borderId="23" xfId="0" applyNumberFormat="1" applyFont="1" applyBorder="1" applyAlignment="1">
      <alignment horizontal="left"/>
    </xf>
    <xf numFmtId="167" fontId="10" fillId="0" borderId="0" xfId="0" applyNumberFormat="1" applyFont="1" applyAlignment="1">
      <alignment horizontal="left"/>
    </xf>
    <xf numFmtId="165" fontId="9" fillId="0" borderId="23" xfId="0" applyNumberFormat="1" applyFont="1" applyBorder="1" applyAlignment="1">
      <alignment horizontal="left"/>
    </xf>
    <xf numFmtId="165" fontId="9" fillId="0" borderId="0" xfId="0" applyNumberFormat="1" applyFont="1" applyAlignment="1">
      <alignment horizontal="left"/>
    </xf>
    <xf numFmtId="0" fontId="7" fillId="0" borderId="11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2" fillId="25" borderId="22" xfId="0" applyFont="1" applyFill="1" applyBorder="1" applyAlignment="1">
      <alignment horizontal="left"/>
    </xf>
    <xf numFmtId="0" fontId="2" fillId="25" borderId="23" xfId="0" applyFont="1" applyFill="1" applyBorder="1" applyAlignment="1">
      <alignment horizontal="left"/>
    </xf>
    <xf numFmtId="0" fontId="2" fillId="25" borderId="24" xfId="0" applyFont="1" applyFill="1" applyBorder="1" applyAlignment="1">
      <alignment horizontal="left"/>
    </xf>
    <xf numFmtId="0" fontId="2" fillId="25" borderId="12" xfId="0" applyFont="1" applyFill="1" applyBorder="1" applyAlignment="1">
      <alignment horizontal="left"/>
    </xf>
    <xf numFmtId="0" fontId="2" fillId="25" borderId="0" xfId="0" applyFont="1" applyFill="1" applyAlignment="1">
      <alignment horizontal="left"/>
    </xf>
    <xf numFmtId="0" fontId="2" fillId="25" borderId="13" xfId="0" applyFont="1" applyFill="1" applyBorder="1" applyAlignment="1">
      <alignment horizontal="left"/>
    </xf>
    <xf numFmtId="0" fontId="2" fillId="25" borderId="14" xfId="0" applyFont="1" applyFill="1" applyBorder="1" applyAlignment="1">
      <alignment horizontal="left"/>
    </xf>
    <xf numFmtId="0" fontId="2" fillId="25" borderId="10" xfId="0" applyFont="1" applyFill="1" applyBorder="1" applyAlignment="1">
      <alignment horizontal="left"/>
    </xf>
    <xf numFmtId="0" fontId="2" fillId="25" borderId="20" xfId="0" applyFont="1" applyFill="1" applyBorder="1" applyAlignment="1">
      <alignment horizontal="left"/>
    </xf>
    <xf numFmtId="0" fontId="59" fillId="0" borderId="22" xfId="0" applyFont="1" applyBorder="1" applyAlignment="1">
      <alignment horizontal="left" vertical="center" wrapText="1"/>
    </xf>
    <xf numFmtId="0" fontId="59" fillId="0" borderId="24" xfId="0" applyFont="1" applyBorder="1" applyAlignment="1">
      <alignment horizontal="left" vertical="center" wrapText="1"/>
    </xf>
  </cellXfs>
  <cellStyles count="54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Currency" xfId="28" builtinId="4"/>
    <cellStyle name="Explanatory Text" xfId="29" xr:uid="{00000000-0005-0000-0000-00001C000000}"/>
    <cellStyle name="Good" xfId="30" xr:uid="{00000000-0005-0000-0000-00001D000000}"/>
    <cellStyle name="Heading 1" xfId="31" xr:uid="{00000000-0005-0000-0000-00001E000000}"/>
    <cellStyle name="Heading 2" xfId="32" xr:uid="{00000000-0005-0000-0000-00001F000000}"/>
    <cellStyle name="Heading 3" xfId="33" xr:uid="{00000000-0005-0000-0000-000020000000}"/>
    <cellStyle name="Heading 4" xfId="34" xr:uid="{00000000-0005-0000-0000-000021000000}"/>
    <cellStyle name="Hyperlink" xfId="35" builtinId="8"/>
    <cellStyle name="Hyperlink_ISL_IDB" xfId="36" xr:uid="{00000000-0005-0000-0000-000023000000}"/>
    <cellStyle name="Input" xfId="37" xr:uid="{00000000-0005-0000-0000-000024000000}"/>
    <cellStyle name="Linked Cell" xfId="38" xr:uid="{00000000-0005-0000-0000-000025000000}"/>
    <cellStyle name="Neutral" xfId="39" xr:uid="{00000000-0005-0000-0000-000026000000}"/>
    <cellStyle name="Normal" xfId="0" builtinId="0"/>
    <cellStyle name="Normal 2" xfId="40" xr:uid="{00000000-0005-0000-0000-000028000000}"/>
    <cellStyle name="Normal 2 2" xfId="41" xr:uid="{00000000-0005-0000-0000-000029000000}"/>
    <cellStyle name="Normal 2 3" xfId="53" xr:uid="{244C6D76-20C9-4F88-83FC-418804038A81}"/>
    <cellStyle name="Normal 3" xfId="42" xr:uid="{00000000-0005-0000-0000-00002A000000}"/>
    <cellStyle name="Normal 4" xfId="52" xr:uid="{828145A4-F8EE-430A-AE08-0E4ACD22B591}"/>
    <cellStyle name="Normal_ISL_IDB" xfId="43" xr:uid="{00000000-0005-0000-0000-00002B000000}"/>
    <cellStyle name="Normal_ISL_IDB_1" xfId="44" xr:uid="{00000000-0005-0000-0000-00002C000000}"/>
    <cellStyle name="Note" xfId="45" xr:uid="{00000000-0005-0000-0000-00002D000000}"/>
    <cellStyle name="Output" xfId="46" xr:uid="{00000000-0005-0000-0000-00002E000000}"/>
    <cellStyle name="Percent" xfId="47" builtinId="5"/>
    <cellStyle name="Title" xfId="48" xr:uid="{00000000-0005-0000-0000-000030000000}"/>
    <cellStyle name="Total" xfId="49" xr:uid="{00000000-0005-0000-0000-000031000000}"/>
    <cellStyle name="Warning Text" xfId="50" xr:uid="{00000000-0005-0000-0000-000032000000}"/>
    <cellStyle name="표준_98-09" xfId="51" xr:uid="{00000000-0005-0000-0000-00003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13</xdr:col>
      <xdr:colOff>723900</xdr:colOff>
      <xdr:row>7</xdr:row>
      <xdr:rowOff>165100</xdr:rowOff>
    </xdr:to>
    <xdr:pic>
      <xdr:nvPicPr>
        <xdr:cNvPr id="2" name="Picture 1" descr="WRP+IAEA_blue">
          <a:extLst>
            <a:ext uri="{FF2B5EF4-FFF2-40B4-BE49-F238E27FC236}">
              <a16:creationId xmlns:a16="http://schemas.microsoft.com/office/drawing/2014/main" id="{781A8E8C-2F91-401B-AC80-8BA50D6EB41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3500" y="0"/>
          <a:ext cx="3365500" cy="154940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slmanager@ucalgary.ca" TargetMode="External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steve.taylor@ucalgary.ca" TargetMode="External"/><Relationship Id="rId4" Type="http://schemas.openxmlformats.org/officeDocument/2006/relationships/comments" Target="../comments6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teve.taylor@ucalgary.ca" TargetMode="External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islmanager@ucalgary.ca" TargetMode="External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50"/>
  <sheetViews>
    <sheetView zoomScale="75" zoomScaleNormal="75" workbookViewId="0">
      <selection activeCell="B5" sqref="B5"/>
    </sheetView>
  </sheetViews>
  <sheetFormatPr defaultRowHeight="15.75" x14ac:dyDescent="0.25"/>
  <cols>
    <col min="1" max="1" width="27.42578125" style="1" customWidth="1"/>
    <col min="2" max="2" width="118.5703125" style="3" customWidth="1"/>
    <col min="3" max="16384" width="9.140625" style="3"/>
  </cols>
  <sheetData>
    <row r="1" spans="1:2" ht="23.25" x14ac:dyDescent="0.35">
      <c r="A1" s="310" t="s">
        <v>82</v>
      </c>
      <c r="B1" s="224"/>
    </row>
    <row r="3" spans="1:2" x14ac:dyDescent="0.25">
      <c r="A3" s="311" t="s">
        <v>89</v>
      </c>
      <c r="B3" s="312"/>
    </row>
    <row r="4" spans="1:2" x14ac:dyDescent="0.25">
      <c r="A4" s="311" t="s">
        <v>287</v>
      </c>
      <c r="B4" s="312"/>
    </row>
    <row r="5" spans="1:2" x14ac:dyDescent="0.25">
      <c r="A5" s="313" t="s">
        <v>188</v>
      </c>
      <c r="B5" s="253"/>
    </row>
    <row r="6" spans="1:2" x14ac:dyDescent="0.25">
      <c r="A6" s="314" t="s">
        <v>16</v>
      </c>
      <c r="B6" s="254"/>
    </row>
    <row r="7" spans="1:2" x14ac:dyDescent="0.25">
      <c r="A7" s="314" t="s">
        <v>125</v>
      </c>
      <c r="B7" s="254"/>
    </row>
    <row r="8" spans="1:2" x14ac:dyDescent="0.25">
      <c r="A8" s="314" t="s">
        <v>126</v>
      </c>
      <c r="B8" s="254"/>
    </row>
    <row r="9" spans="1:2" x14ac:dyDescent="0.25">
      <c r="A9" s="314" t="s">
        <v>244</v>
      </c>
      <c r="B9" s="254"/>
    </row>
    <row r="10" spans="1:2" x14ac:dyDescent="0.25">
      <c r="A10" s="314" t="s">
        <v>187</v>
      </c>
      <c r="B10" s="254"/>
    </row>
    <row r="11" spans="1:2" x14ac:dyDescent="0.25">
      <c r="A11" s="314" t="s">
        <v>14</v>
      </c>
      <c r="B11" s="254"/>
    </row>
    <row r="12" spans="1:2" x14ac:dyDescent="0.25">
      <c r="A12" s="314" t="s">
        <v>15</v>
      </c>
      <c r="B12" s="254"/>
    </row>
    <row r="13" spans="1:2" x14ac:dyDescent="0.25">
      <c r="A13" s="314" t="s">
        <v>302</v>
      </c>
      <c r="B13" s="254"/>
    </row>
    <row r="14" spans="1:2" x14ac:dyDescent="0.25">
      <c r="A14" s="314" t="s">
        <v>303</v>
      </c>
      <c r="B14" s="254"/>
    </row>
    <row r="15" spans="1:2" x14ac:dyDescent="0.25">
      <c r="A15" s="314" t="s">
        <v>191</v>
      </c>
      <c r="B15" s="332"/>
    </row>
    <row r="16" spans="1:2" x14ac:dyDescent="0.25">
      <c r="A16" s="314" t="s">
        <v>192</v>
      </c>
      <c r="B16" s="333"/>
    </row>
    <row r="17" spans="1:2" x14ac:dyDescent="0.25">
      <c r="A17" s="314" t="s">
        <v>304</v>
      </c>
      <c r="B17" s="333"/>
    </row>
    <row r="18" spans="1:2" x14ac:dyDescent="0.25">
      <c r="A18" s="314"/>
      <c r="B18" s="255"/>
    </row>
    <row r="19" spans="1:2" x14ac:dyDescent="0.25">
      <c r="A19" s="314" t="s">
        <v>127</v>
      </c>
      <c r="B19" s="254"/>
    </row>
    <row r="20" spans="1:2" x14ac:dyDescent="0.25">
      <c r="A20" s="314"/>
      <c r="B20" s="254"/>
    </row>
    <row r="21" spans="1:2" x14ac:dyDescent="0.25">
      <c r="A21" s="314" t="s">
        <v>17</v>
      </c>
      <c r="B21" s="256"/>
    </row>
    <row r="22" spans="1:2" x14ac:dyDescent="0.25">
      <c r="A22" s="314" t="s">
        <v>40</v>
      </c>
      <c r="B22" s="256"/>
    </row>
    <row r="23" spans="1:2" ht="18" x14ac:dyDescent="0.25">
      <c r="A23" s="315" t="s">
        <v>183</v>
      </c>
      <c r="B23" s="257"/>
    </row>
    <row r="24" spans="1:2" ht="20.25" x14ac:dyDescent="0.35">
      <c r="A24" s="311" t="s">
        <v>297</v>
      </c>
      <c r="B24" s="312"/>
    </row>
    <row r="25" spans="1:2" x14ac:dyDescent="0.25">
      <c r="A25" s="311"/>
      <c r="B25" s="316" t="s">
        <v>201</v>
      </c>
    </row>
    <row r="26" spans="1:2" x14ac:dyDescent="0.25">
      <c r="A26" s="311"/>
      <c r="B26" s="316" t="s">
        <v>129</v>
      </c>
    </row>
    <row r="27" spans="1:2" x14ac:dyDescent="0.25">
      <c r="A27" s="311"/>
      <c r="B27" s="316" t="s">
        <v>184</v>
      </c>
    </row>
    <row r="28" spans="1:2" x14ac:dyDescent="0.25">
      <c r="A28" s="311"/>
      <c r="B28" s="317" t="s">
        <v>194</v>
      </c>
    </row>
    <row r="29" spans="1:2" x14ac:dyDescent="0.25">
      <c r="A29" s="311"/>
      <c r="B29" s="316" t="s">
        <v>245</v>
      </c>
    </row>
    <row r="30" spans="1:2" x14ac:dyDescent="0.25">
      <c r="A30" s="311" t="s">
        <v>298</v>
      </c>
      <c r="B30" s="312"/>
    </row>
    <row r="31" spans="1:2" x14ac:dyDescent="0.25">
      <c r="A31" s="311" t="s">
        <v>195</v>
      </c>
      <c r="B31" s="97" t="s">
        <v>296</v>
      </c>
    </row>
    <row r="32" spans="1:2" x14ac:dyDescent="0.25">
      <c r="A32" s="311" t="s">
        <v>196</v>
      </c>
      <c r="B32" s="312"/>
    </row>
    <row r="33" spans="1:2" x14ac:dyDescent="0.25">
      <c r="A33" s="318" t="s">
        <v>24</v>
      </c>
      <c r="B33" s="311" t="s">
        <v>65</v>
      </c>
    </row>
    <row r="34" spans="1:2" x14ac:dyDescent="0.25">
      <c r="A34" s="311"/>
      <c r="B34" s="311" t="s">
        <v>246</v>
      </c>
    </row>
    <row r="35" spans="1:2" x14ac:dyDescent="0.25">
      <c r="A35" s="311"/>
      <c r="B35" s="311" t="s">
        <v>22</v>
      </c>
    </row>
    <row r="36" spans="1:2" x14ac:dyDescent="0.25">
      <c r="A36" s="311"/>
      <c r="B36" s="311" t="s">
        <v>23</v>
      </c>
    </row>
    <row r="37" spans="1:2" x14ac:dyDescent="0.25">
      <c r="A37" s="311"/>
      <c r="B37" s="311" t="s">
        <v>25</v>
      </c>
    </row>
    <row r="38" spans="1:2" x14ac:dyDescent="0.25">
      <c r="A38" s="311"/>
      <c r="B38" s="311" t="s">
        <v>307</v>
      </c>
    </row>
    <row r="39" spans="1:2" x14ac:dyDescent="0.25">
      <c r="A39" s="311" t="s">
        <v>301</v>
      </c>
      <c r="B39" s="312"/>
    </row>
    <row r="41" spans="1:2" ht="22.5" x14ac:dyDescent="0.35">
      <c r="A41" s="319" t="s">
        <v>288</v>
      </c>
      <c r="B41" s="320"/>
    </row>
    <row r="42" spans="1:2" ht="18" customHeight="1" x14ac:dyDescent="0.25">
      <c r="A42" s="322" t="s">
        <v>197</v>
      </c>
      <c r="B42" s="321"/>
    </row>
    <row r="43" spans="1:2" ht="18" customHeight="1" x14ac:dyDescent="0.25">
      <c r="A43" s="322" t="s">
        <v>198</v>
      </c>
      <c r="B43" s="321"/>
    </row>
    <row r="44" spans="1:2" ht="18" customHeight="1" x14ac:dyDescent="0.25">
      <c r="A44" s="322" t="s">
        <v>180</v>
      </c>
      <c r="B44" s="321"/>
    </row>
    <row r="45" spans="1:2" ht="18" customHeight="1" x14ac:dyDescent="0.25">
      <c r="A45" s="322" t="s">
        <v>199</v>
      </c>
      <c r="B45" s="321"/>
    </row>
    <row r="46" spans="1:2" ht="18" customHeight="1" x14ac:dyDescent="0.25">
      <c r="A46" s="322" t="s">
        <v>200</v>
      </c>
      <c r="B46" s="321"/>
    </row>
    <row r="47" spans="1:2" ht="18" customHeight="1" x14ac:dyDescent="0.35">
      <c r="A47" s="322" t="s">
        <v>289</v>
      </c>
      <c r="B47" s="321"/>
    </row>
    <row r="48" spans="1:2" ht="18" customHeight="1" x14ac:dyDescent="0.25">
      <c r="A48" s="322" t="s">
        <v>240</v>
      </c>
      <c r="B48" s="321" t="s">
        <v>299</v>
      </c>
    </row>
    <row r="49" spans="1:2" ht="18" customHeight="1" x14ac:dyDescent="0.25">
      <c r="A49" s="322" t="s">
        <v>290</v>
      </c>
      <c r="B49" s="321"/>
    </row>
    <row r="50" spans="1:2" ht="20.25" x14ac:dyDescent="0.35">
      <c r="A50" s="323" t="s">
        <v>291</v>
      </c>
      <c r="B50" s="324"/>
    </row>
  </sheetData>
  <sheetProtection algorithmName="SHA-512" hashValue="ZUlZZ2Mg95Svfdyj69C7cpRrhhHDouHBLyYZX7wFTvMI6l1CgHfXtuNurL6yFTU6XZ9atmFAoqBJAl/hMIL4lA==" saltValue="wFGU0+DhrC6H6v/0uGoXiA==" spinCount="100000" sheet="1" selectLockedCells="1"/>
  <phoneticPr fontId="8" type="noConversion"/>
  <hyperlinks>
    <hyperlink ref="B31" r:id="rId1" xr:uid="{00000000-0004-0000-0000-000000000000}"/>
  </hyperlinks>
  <pageMargins left="0.74803149606299213" right="0.74803149606299213" top="0.70866141732283472" bottom="0.70866141732283472" header="0.51181102362204722" footer="0.51181102362204722"/>
  <pageSetup scale="70" orientation="portrait" r:id="rId2"/>
  <headerFooter alignWithMargins="0">
    <oddFooter>&amp;Z&amp;F</oddFooter>
  </headerFooter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84"/>
  <sheetViews>
    <sheetView showZeros="0" zoomScale="75" workbookViewId="0">
      <pane ySplit="14" topLeftCell="A15" activePane="bottomLeft" state="frozen"/>
      <selection pane="bottomLeft" activeCell="G15" sqref="G15"/>
    </sheetView>
  </sheetViews>
  <sheetFormatPr defaultRowHeight="15" x14ac:dyDescent="0.2"/>
  <cols>
    <col min="1" max="1" width="9.7109375" style="3" customWidth="1"/>
    <col min="2" max="2" width="8.85546875" style="3" customWidth="1"/>
    <col min="3" max="3" width="22.42578125" style="192" customWidth="1"/>
    <col min="4" max="4" width="11.85546875" style="3" customWidth="1"/>
    <col min="5" max="6" width="11.28515625" style="3" customWidth="1"/>
    <col min="7" max="7" width="11.85546875" style="3" customWidth="1"/>
    <col min="8" max="8" width="25.42578125" style="3" bestFit="1" customWidth="1"/>
    <col min="9" max="9" width="12.42578125" style="11" customWidth="1"/>
    <col min="10" max="10" width="11.42578125" style="3" bestFit="1" customWidth="1"/>
    <col min="11" max="16384" width="9.140625" style="3"/>
  </cols>
  <sheetData>
    <row r="1" spans="1:10" ht="15.75" x14ac:dyDescent="0.25">
      <c r="A1" s="1" t="s">
        <v>0</v>
      </c>
      <c r="F1" s="4"/>
      <c r="G1" s="4" t="s">
        <v>80</v>
      </c>
    </row>
    <row r="2" spans="1:10" x14ac:dyDescent="0.2">
      <c r="A2" s="2" t="s">
        <v>1</v>
      </c>
      <c r="F2" s="2"/>
      <c r="G2" s="2" t="s">
        <v>64</v>
      </c>
      <c r="H2" s="7" t="s">
        <v>68</v>
      </c>
    </row>
    <row r="3" spans="1:10" x14ac:dyDescent="0.2">
      <c r="A3" s="2" t="s">
        <v>65</v>
      </c>
      <c r="B3" s="2"/>
      <c r="C3" s="193"/>
      <c r="D3" s="2"/>
      <c r="E3" s="2"/>
      <c r="F3" s="2"/>
      <c r="G3" s="2" t="s">
        <v>63</v>
      </c>
      <c r="H3" s="7" t="s">
        <v>101</v>
      </c>
    </row>
    <row r="4" spans="1:10" x14ac:dyDescent="0.2">
      <c r="A4" s="2" t="s">
        <v>2</v>
      </c>
      <c r="B4" s="2"/>
      <c r="C4" s="193"/>
      <c r="D4" s="2"/>
      <c r="E4" s="2"/>
      <c r="F4" s="2"/>
      <c r="G4" s="2" t="s">
        <v>61</v>
      </c>
      <c r="H4" s="7" t="s">
        <v>69</v>
      </c>
    </row>
    <row r="5" spans="1:10" x14ac:dyDescent="0.2">
      <c r="A5" s="5" t="s">
        <v>3</v>
      </c>
      <c r="B5" s="6"/>
      <c r="C5" s="10"/>
      <c r="D5" s="6"/>
      <c r="E5" s="6"/>
      <c r="F5" s="5"/>
      <c r="G5" s="5" t="s">
        <v>62</v>
      </c>
      <c r="H5" s="104" t="s">
        <v>102</v>
      </c>
      <c r="I5" s="93"/>
    </row>
    <row r="6" spans="1:10" x14ac:dyDescent="0.2">
      <c r="A6" s="8" t="s">
        <v>66</v>
      </c>
      <c r="B6" s="21">
        <f>'FILL FORM'!B6</f>
        <v>0</v>
      </c>
      <c r="C6" s="23"/>
      <c r="D6" s="23"/>
      <c r="E6" s="24"/>
      <c r="F6" s="8"/>
      <c r="G6" s="8" t="s">
        <v>70</v>
      </c>
      <c r="H6" s="22">
        <f>'FILL FORM'!B21</f>
        <v>0</v>
      </c>
    </row>
    <row r="7" spans="1:10" x14ac:dyDescent="0.2">
      <c r="A7" s="8" t="s">
        <v>18</v>
      </c>
      <c r="B7" s="21" t="e">
        <f>'FILL FORM'!#REF!</f>
        <v>#REF!</v>
      </c>
      <c r="C7" s="23"/>
      <c r="D7" s="23"/>
      <c r="E7" s="24"/>
      <c r="F7" s="8"/>
      <c r="G7" s="8" t="s">
        <v>71</v>
      </c>
      <c r="H7" s="22">
        <f>'FILL FORM'!B22</f>
        <v>0</v>
      </c>
    </row>
    <row r="8" spans="1:10" x14ac:dyDescent="0.2">
      <c r="A8" s="8" t="s">
        <v>67</v>
      </c>
      <c r="B8" s="23" t="e">
        <f>'FILL FORM'!#REF!</f>
        <v>#REF!</v>
      </c>
      <c r="C8" s="23"/>
      <c r="D8" s="23"/>
      <c r="E8" s="24"/>
      <c r="F8" s="8"/>
      <c r="G8" s="8"/>
      <c r="H8" s="23"/>
    </row>
    <row r="9" spans="1:10" x14ac:dyDescent="0.2">
      <c r="A9" s="8"/>
      <c r="B9" s="23" t="e">
        <f>'FILL FORM'!#REF!</f>
        <v>#REF!</v>
      </c>
      <c r="C9" s="23"/>
      <c r="D9" s="23"/>
      <c r="E9" s="24"/>
      <c r="F9" s="8"/>
      <c r="G9" s="8" t="s">
        <v>20</v>
      </c>
      <c r="H9" s="23">
        <f>'FILL FORM'!B14</f>
        <v>0</v>
      </c>
    </row>
    <row r="10" spans="1:10" x14ac:dyDescent="0.2">
      <c r="A10" s="8"/>
      <c r="B10" s="23" t="e">
        <f>'FILL FORM'!#REF!</f>
        <v>#REF!</v>
      </c>
      <c r="C10" s="23"/>
      <c r="D10" s="23"/>
      <c r="E10" s="24"/>
      <c r="F10" s="8"/>
      <c r="G10" s="8" t="s">
        <v>21</v>
      </c>
      <c r="H10" s="23">
        <f>'FILL FORM'!B15</f>
        <v>0</v>
      </c>
    </row>
    <row r="11" spans="1:10" x14ac:dyDescent="0.2">
      <c r="A11" s="8"/>
      <c r="B11" s="23" t="e">
        <f>'FILL FORM'!#REF!</f>
        <v>#REF!</v>
      </c>
      <c r="C11" s="23"/>
      <c r="D11" s="23"/>
      <c r="E11" s="24"/>
      <c r="F11" s="8"/>
      <c r="G11" s="8"/>
      <c r="H11" s="23"/>
    </row>
    <row r="12" spans="1:10" x14ac:dyDescent="0.2">
      <c r="A12" s="8"/>
      <c r="B12" s="23">
        <f>'FILL FORM'!B20</f>
        <v>0</v>
      </c>
      <c r="C12" s="23"/>
      <c r="D12" s="23"/>
      <c r="E12" s="24"/>
      <c r="F12" s="8"/>
      <c r="G12" s="8" t="s">
        <v>12</v>
      </c>
      <c r="H12" s="23">
        <f>'FILL FORM'!B16</f>
        <v>0</v>
      </c>
    </row>
    <row r="13" spans="1:10" x14ac:dyDescent="0.2">
      <c r="A13" s="9" t="s">
        <v>19</v>
      </c>
      <c r="B13" s="25">
        <f>'FILL FORM'!B23</f>
        <v>0</v>
      </c>
      <c r="C13" s="25"/>
      <c r="D13" s="25"/>
      <c r="E13" s="26"/>
      <c r="F13" s="9"/>
      <c r="G13" s="23"/>
    </row>
    <row r="14" spans="1:10" ht="45" customHeight="1" x14ac:dyDescent="0.2">
      <c r="A14" s="98" t="s">
        <v>60</v>
      </c>
      <c r="B14" s="176" t="s">
        <v>130</v>
      </c>
      <c r="C14" s="194" t="s">
        <v>77</v>
      </c>
      <c r="D14" s="98" t="s">
        <v>87</v>
      </c>
      <c r="E14" s="98" t="s">
        <v>81</v>
      </c>
      <c r="F14" s="101" t="s">
        <v>176</v>
      </c>
      <c r="G14" s="101" t="s">
        <v>177</v>
      </c>
      <c r="H14" s="469" t="s">
        <v>72</v>
      </c>
      <c r="I14" s="470"/>
      <c r="J14" s="102" t="s">
        <v>91</v>
      </c>
    </row>
    <row r="15" spans="1:10" ht="15.75" x14ac:dyDescent="0.25">
      <c r="A15" s="65">
        <v>1</v>
      </c>
      <c r="B15" s="216"/>
      <c r="C15" s="195"/>
      <c r="D15" s="68"/>
      <c r="E15" s="99" t="str">
        <f t="shared" ref="E15:E63" si="0">IF(ISNUMBER(D15),D15/14*62,"")</f>
        <v/>
      </c>
      <c r="F15" s="100"/>
      <c r="G15" s="200"/>
      <c r="H15" s="197"/>
      <c r="I15" s="196"/>
      <c r="J15" s="201"/>
    </row>
    <row r="16" spans="1:10" ht="15.75" x14ac:dyDescent="0.25">
      <c r="A16" s="66">
        <v>2</v>
      </c>
      <c r="B16" s="216"/>
      <c r="C16" s="195"/>
      <c r="D16" s="68"/>
      <c r="E16" s="99" t="str">
        <f t="shared" si="0"/>
        <v/>
      </c>
      <c r="F16" s="100"/>
      <c r="G16" s="200"/>
      <c r="H16" s="198"/>
      <c r="I16" s="199"/>
      <c r="J16" s="202"/>
    </row>
    <row r="17" spans="1:10" ht="15.75" x14ac:dyDescent="0.25">
      <c r="A17" s="66">
        <v>3</v>
      </c>
      <c r="B17" s="216"/>
      <c r="C17" s="195"/>
      <c r="D17" s="68"/>
      <c r="E17" s="99" t="str">
        <f t="shared" si="0"/>
        <v/>
      </c>
      <c r="F17" s="100"/>
      <c r="G17" s="200"/>
      <c r="H17" s="198"/>
      <c r="I17" s="199"/>
      <c r="J17" s="202"/>
    </row>
    <row r="18" spans="1:10" ht="15.75" x14ac:dyDescent="0.25">
      <c r="A18" s="65">
        <v>4</v>
      </c>
      <c r="B18" s="216"/>
      <c r="C18" s="195"/>
      <c r="D18" s="68"/>
      <c r="E18" s="99" t="str">
        <f t="shared" si="0"/>
        <v/>
      </c>
      <c r="F18" s="100"/>
      <c r="G18" s="200"/>
      <c r="H18" s="198"/>
      <c r="I18" s="199"/>
      <c r="J18" s="202"/>
    </row>
    <row r="19" spans="1:10" ht="15.75" x14ac:dyDescent="0.25">
      <c r="A19" s="66">
        <v>5</v>
      </c>
      <c r="B19" s="216"/>
      <c r="C19" s="195"/>
      <c r="D19" s="68"/>
      <c r="E19" s="99" t="str">
        <f t="shared" si="0"/>
        <v/>
      </c>
      <c r="F19" s="100"/>
      <c r="G19" s="200"/>
      <c r="H19" s="198"/>
      <c r="I19" s="199"/>
      <c r="J19" s="202"/>
    </row>
    <row r="20" spans="1:10" ht="15.75" x14ac:dyDescent="0.25">
      <c r="A20" s="66">
        <v>6</v>
      </c>
      <c r="B20" s="216"/>
      <c r="C20" s="195"/>
      <c r="D20" s="68"/>
      <c r="E20" s="99" t="str">
        <f t="shared" si="0"/>
        <v/>
      </c>
      <c r="F20" s="100"/>
      <c r="G20" s="200"/>
      <c r="H20" s="198"/>
      <c r="I20" s="199"/>
      <c r="J20" s="202"/>
    </row>
    <row r="21" spans="1:10" ht="15.75" x14ac:dyDescent="0.25">
      <c r="A21" s="65">
        <v>7</v>
      </c>
      <c r="B21" s="216"/>
      <c r="C21" s="195"/>
      <c r="D21" s="68"/>
      <c r="E21" s="99" t="str">
        <f t="shared" si="0"/>
        <v/>
      </c>
      <c r="F21" s="100"/>
      <c r="G21" s="200"/>
      <c r="H21" s="198"/>
      <c r="I21" s="199"/>
      <c r="J21" s="202"/>
    </row>
    <row r="22" spans="1:10" ht="15.75" x14ac:dyDescent="0.25">
      <c r="A22" s="66">
        <v>8</v>
      </c>
      <c r="B22" s="216"/>
      <c r="C22" s="195"/>
      <c r="D22" s="68"/>
      <c r="E22" s="99" t="str">
        <f t="shared" si="0"/>
        <v/>
      </c>
      <c r="F22" s="100"/>
      <c r="G22" s="200"/>
      <c r="H22" s="198"/>
      <c r="I22" s="199"/>
      <c r="J22" s="202"/>
    </row>
    <row r="23" spans="1:10" ht="15.75" x14ac:dyDescent="0.25">
      <c r="A23" s="66">
        <v>9</v>
      </c>
      <c r="B23" s="216"/>
      <c r="C23" s="195"/>
      <c r="D23" s="68"/>
      <c r="E23" s="99" t="str">
        <f t="shared" si="0"/>
        <v/>
      </c>
      <c r="F23" s="100"/>
      <c r="G23" s="200"/>
      <c r="H23" s="198"/>
      <c r="I23" s="199"/>
      <c r="J23" s="202"/>
    </row>
    <row r="24" spans="1:10" ht="15.75" x14ac:dyDescent="0.25">
      <c r="A24" s="65">
        <v>10</v>
      </c>
      <c r="B24" s="216"/>
      <c r="C24" s="195"/>
      <c r="D24" s="68"/>
      <c r="E24" s="99" t="str">
        <f t="shared" si="0"/>
        <v/>
      </c>
      <c r="F24" s="100"/>
      <c r="G24" s="200"/>
      <c r="H24" s="198"/>
      <c r="I24" s="199"/>
      <c r="J24" s="202"/>
    </row>
    <row r="25" spans="1:10" ht="15.75" x14ac:dyDescent="0.25">
      <c r="A25" s="66">
        <v>11</v>
      </c>
      <c r="B25" s="216"/>
      <c r="C25" s="195"/>
      <c r="D25" s="68"/>
      <c r="E25" s="99" t="str">
        <f t="shared" si="0"/>
        <v/>
      </c>
      <c r="F25" s="100"/>
      <c r="G25" s="200"/>
      <c r="H25" s="198"/>
      <c r="I25" s="199"/>
      <c r="J25" s="202"/>
    </row>
    <row r="26" spans="1:10" ht="15.75" x14ac:dyDescent="0.25">
      <c r="A26" s="66">
        <v>12</v>
      </c>
      <c r="B26" s="216"/>
      <c r="C26" s="195"/>
      <c r="D26" s="68"/>
      <c r="E26" s="99" t="str">
        <f t="shared" si="0"/>
        <v/>
      </c>
      <c r="F26" s="100"/>
      <c r="G26" s="200"/>
      <c r="H26" s="198"/>
      <c r="I26" s="199"/>
      <c r="J26" s="202"/>
    </row>
    <row r="27" spans="1:10" ht="15.75" x14ac:dyDescent="0.25">
      <c r="A27" s="65">
        <v>13</v>
      </c>
      <c r="B27" s="216"/>
      <c r="C27" s="195"/>
      <c r="D27" s="68"/>
      <c r="E27" s="99" t="str">
        <f t="shared" si="0"/>
        <v/>
      </c>
      <c r="F27" s="100"/>
      <c r="G27" s="200"/>
      <c r="H27" s="198"/>
      <c r="I27" s="199"/>
      <c r="J27" s="202"/>
    </row>
    <row r="28" spans="1:10" ht="15.75" x14ac:dyDescent="0.25">
      <c r="A28" s="66">
        <v>14</v>
      </c>
      <c r="B28" s="216"/>
      <c r="C28" s="195"/>
      <c r="D28" s="68"/>
      <c r="E28" s="99" t="str">
        <f t="shared" si="0"/>
        <v/>
      </c>
      <c r="F28" s="100"/>
      <c r="G28" s="200"/>
      <c r="H28" s="198"/>
      <c r="I28" s="199"/>
      <c r="J28" s="202"/>
    </row>
    <row r="29" spans="1:10" ht="15.75" x14ac:dyDescent="0.25">
      <c r="A29" s="66">
        <v>15</v>
      </c>
      <c r="B29" s="216"/>
      <c r="C29" s="195"/>
      <c r="D29" s="68"/>
      <c r="E29" s="99" t="str">
        <f t="shared" si="0"/>
        <v/>
      </c>
      <c r="F29" s="100"/>
      <c r="G29" s="200"/>
      <c r="H29" s="198"/>
      <c r="I29" s="199"/>
      <c r="J29" s="202"/>
    </row>
    <row r="30" spans="1:10" ht="15.75" x14ac:dyDescent="0.25">
      <c r="A30" s="65">
        <v>16</v>
      </c>
      <c r="B30" s="216"/>
      <c r="C30" s="195"/>
      <c r="D30" s="68"/>
      <c r="E30" s="99" t="str">
        <f t="shared" si="0"/>
        <v/>
      </c>
      <c r="F30" s="100"/>
      <c r="G30" s="200"/>
      <c r="H30" s="198"/>
      <c r="I30" s="199"/>
      <c r="J30" s="202"/>
    </row>
    <row r="31" spans="1:10" ht="15.75" x14ac:dyDescent="0.25">
      <c r="A31" s="66">
        <v>17</v>
      </c>
      <c r="B31" s="216"/>
      <c r="C31" s="195"/>
      <c r="D31" s="68"/>
      <c r="E31" s="99" t="str">
        <f t="shared" si="0"/>
        <v/>
      </c>
      <c r="F31" s="100"/>
      <c r="G31" s="200"/>
      <c r="H31" s="198"/>
      <c r="I31" s="199"/>
      <c r="J31" s="202"/>
    </row>
    <row r="32" spans="1:10" ht="15.75" x14ac:dyDescent="0.25">
      <c r="A32" s="66">
        <v>18</v>
      </c>
      <c r="B32" s="216"/>
      <c r="C32" s="195"/>
      <c r="D32" s="68"/>
      <c r="E32" s="99" t="str">
        <f t="shared" si="0"/>
        <v/>
      </c>
      <c r="F32" s="100"/>
      <c r="G32" s="200"/>
      <c r="H32" s="198"/>
      <c r="I32" s="199"/>
      <c r="J32" s="202"/>
    </row>
    <row r="33" spans="1:10" ht="15.75" x14ac:dyDescent="0.25">
      <c r="A33" s="65">
        <v>19</v>
      </c>
      <c r="B33" s="216"/>
      <c r="C33" s="195"/>
      <c r="D33" s="68"/>
      <c r="E33" s="99" t="str">
        <f t="shared" si="0"/>
        <v/>
      </c>
      <c r="F33" s="100"/>
      <c r="G33" s="200"/>
      <c r="H33" s="198"/>
      <c r="I33" s="199"/>
      <c r="J33" s="202"/>
    </row>
    <row r="34" spans="1:10" ht="15.75" x14ac:dyDescent="0.25">
      <c r="A34" s="66">
        <v>20</v>
      </c>
      <c r="B34" s="216"/>
      <c r="C34" s="195"/>
      <c r="D34" s="68"/>
      <c r="E34" s="99" t="str">
        <f t="shared" si="0"/>
        <v/>
      </c>
      <c r="F34" s="100"/>
      <c r="G34" s="200"/>
      <c r="H34" s="198"/>
      <c r="I34" s="199"/>
      <c r="J34" s="202"/>
    </row>
    <row r="35" spans="1:10" ht="15.75" x14ac:dyDescent="0.25">
      <c r="A35" s="66">
        <v>21</v>
      </c>
      <c r="B35" s="216"/>
      <c r="C35" s="195"/>
      <c r="D35" s="68"/>
      <c r="E35" s="99" t="str">
        <f t="shared" si="0"/>
        <v/>
      </c>
      <c r="F35" s="100"/>
      <c r="G35" s="200"/>
      <c r="H35" s="198"/>
      <c r="I35" s="199"/>
      <c r="J35" s="202"/>
    </row>
    <row r="36" spans="1:10" ht="15.75" x14ac:dyDescent="0.25">
      <c r="A36" s="65">
        <v>22</v>
      </c>
      <c r="B36" s="216"/>
      <c r="C36" s="195"/>
      <c r="D36" s="68"/>
      <c r="E36" s="99" t="str">
        <f t="shared" si="0"/>
        <v/>
      </c>
      <c r="F36" s="100"/>
      <c r="G36" s="200"/>
      <c r="H36" s="198"/>
      <c r="I36" s="199"/>
      <c r="J36" s="202"/>
    </row>
    <row r="37" spans="1:10" ht="15.75" x14ac:dyDescent="0.25">
      <c r="A37" s="66">
        <v>23</v>
      </c>
      <c r="B37" s="216"/>
      <c r="C37" s="195"/>
      <c r="D37" s="68"/>
      <c r="E37" s="99" t="str">
        <f t="shared" si="0"/>
        <v/>
      </c>
      <c r="F37" s="100"/>
      <c r="G37" s="200"/>
      <c r="H37" s="198"/>
      <c r="I37" s="199"/>
      <c r="J37" s="202"/>
    </row>
    <row r="38" spans="1:10" ht="15.75" x14ac:dyDescent="0.25">
      <c r="A38" s="66">
        <v>24</v>
      </c>
      <c r="B38" s="216"/>
      <c r="C38" s="195"/>
      <c r="D38" s="68"/>
      <c r="E38" s="99" t="str">
        <f t="shared" si="0"/>
        <v/>
      </c>
      <c r="F38" s="100"/>
      <c r="G38" s="200"/>
      <c r="H38" s="198"/>
      <c r="I38" s="199"/>
      <c r="J38" s="202"/>
    </row>
    <row r="39" spans="1:10" ht="15.75" x14ac:dyDescent="0.25">
      <c r="A39" s="65">
        <v>25</v>
      </c>
      <c r="B39" s="216"/>
      <c r="C39" s="195"/>
      <c r="D39" s="68"/>
      <c r="E39" s="99" t="str">
        <f t="shared" si="0"/>
        <v/>
      </c>
      <c r="F39" s="100"/>
      <c r="G39" s="200"/>
      <c r="H39" s="198"/>
      <c r="I39" s="199"/>
      <c r="J39" s="202"/>
    </row>
    <row r="40" spans="1:10" ht="15.75" x14ac:dyDescent="0.25">
      <c r="A40" s="66">
        <v>26</v>
      </c>
      <c r="B40" s="216"/>
      <c r="C40" s="195"/>
      <c r="D40" s="68"/>
      <c r="E40" s="99" t="str">
        <f t="shared" si="0"/>
        <v/>
      </c>
      <c r="F40" s="100"/>
      <c r="G40" s="200"/>
      <c r="H40" s="198"/>
      <c r="I40" s="199"/>
      <c r="J40" s="202"/>
    </row>
    <row r="41" spans="1:10" ht="15.75" x14ac:dyDescent="0.25">
      <c r="A41" s="66">
        <v>27</v>
      </c>
      <c r="B41" s="216"/>
      <c r="C41" s="195"/>
      <c r="D41" s="68"/>
      <c r="E41" s="99" t="str">
        <f t="shared" si="0"/>
        <v/>
      </c>
      <c r="F41" s="100"/>
      <c r="G41" s="200"/>
      <c r="H41" s="198"/>
      <c r="I41" s="199"/>
      <c r="J41" s="202"/>
    </row>
    <row r="42" spans="1:10" ht="15.75" x14ac:dyDescent="0.25">
      <c r="A42" s="65">
        <v>28</v>
      </c>
      <c r="B42" s="216"/>
      <c r="C42" s="195"/>
      <c r="D42" s="68"/>
      <c r="E42" s="99" t="str">
        <f t="shared" si="0"/>
        <v/>
      </c>
      <c r="F42" s="100"/>
      <c r="G42" s="200"/>
      <c r="H42" s="198"/>
      <c r="I42" s="199"/>
      <c r="J42" s="202"/>
    </row>
    <row r="43" spans="1:10" ht="15.75" x14ac:dyDescent="0.25">
      <c r="A43" s="66">
        <v>29</v>
      </c>
      <c r="B43" s="216"/>
      <c r="C43" s="195"/>
      <c r="D43" s="68"/>
      <c r="E43" s="99" t="str">
        <f t="shared" si="0"/>
        <v/>
      </c>
      <c r="F43" s="100"/>
      <c r="G43" s="200"/>
      <c r="H43" s="198"/>
      <c r="I43" s="199"/>
      <c r="J43" s="202"/>
    </row>
    <row r="44" spans="1:10" ht="15.75" x14ac:dyDescent="0.25">
      <c r="A44" s="66">
        <v>30</v>
      </c>
      <c r="B44" s="216"/>
      <c r="C44" s="195"/>
      <c r="D44" s="68"/>
      <c r="E44" s="99" t="str">
        <f t="shared" si="0"/>
        <v/>
      </c>
      <c r="F44" s="100"/>
      <c r="G44" s="200"/>
      <c r="H44" s="198"/>
      <c r="I44" s="199"/>
      <c r="J44" s="202"/>
    </row>
    <row r="45" spans="1:10" ht="15.75" x14ac:dyDescent="0.25">
      <c r="A45" s="65">
        <v>31</v>
      </c>
      <c r="B45" s="216"/>
      <c r="C45" s="195"/>
      <c r="D45" s="68"/>
      <c r="E45" s="99" t="str">
        <f t="shared" si="0"/>
        <v/>
      </c>
      <c r="F45" s="100"/>
      <c r="G45" s="200"/>
      <c r="H45" s="198"/>
      <c r="I45" s="199"/>
      <c r="J45" s="202"/>
    </row>
    <row r="46" spans="1:10" ht="15.75" x14ac:dyDescent="0.25">
      <c r="A46" s="66">
        <v>32</v>
      </c>
      <c r="B46" s="216"/>
      <c r="C46" s="195"/>
      <c r="D46" s="68"/>
      <c r="E46" s="99" t="str">
        <f t="shared" si="0"/>
        <v/>
      </c>
      <c r="F46" s="100"/>
      <c r="G46" s="200"/>
      <c r="H46" s="198"/>
      <c r="I46" s="199"/>
      <c r="J46" s="202"/>
    </row>
    <row r="47" spans="1:10" ht="15.75" x14ac:dyDescent="0.25">
      <c r="A47" s="66">
        <v>33</v>
      </c>
      <c r="B47" s="216"/>
      <c r="C47" s="195"/>
      <c r="D47" s="68"/>
      <c r="E47" s="99" t="str">
        <f t="shared" si="0"/>
        <v/>
      </c>
      <c r="F47" s="100"/>
      <c r="G47" s="200"/>
      <c r="H47" s="198"/>
      <c r="I47" s="199"/>
      <c r="J47" s="202"/>
    </row>
    <row r="48" spans="1:10" ht="15.75" x14ac:dyDescent="0.25">
      <c r="A48" s="65">
        <v>34</v>
      </c>
      <c r="B48" s="216"/>
      <c r="C48" s="195"/>
      <c r="D48" s="68"/>
      <c r="E48" s="99" t="str">
        <f t="shared" si="0"/>
        <v/>
      </c>
      <c r="F48" s="100"/>
      <c r="G48" s="200"/>
      <c r="H48" s="198"/>
      <c r="I48" s="199"/>
      <c r="J48" s="202"/>
    </row>
    <row r="49" spans="1:10" ht="15.75" x14ac:dyDescent="0.25">
      <c r="A49" s="66">
        <v>35</v>
      </c>
      <c r="B49" s="216"/>
      <c r="C49" s="195"/>
      <c r="D49" s="68"/>
      <c r="E49" s="99" t="str">
        <f t="shared" si="0"/>
        <v/>
      </c>
      <c r="F49" s="100"/>
      <c r="G49" s="200"/>
      <c r="H49" s="198"/>
      <c r="I49" s="199"/>
      <c r="J49" s="202"/>
    </row>
    <row r="50" spans="1:10" ht="15.75" x14ac:dyDescent="0.25">
      <c r="A50" s="66">
        <v>36</v>
      </c>
      <c r="B50" s="216"/>
      <c r="C50" s="195"/>
      <c r="D50" s="68"/>
      <c r="E50" s="99" t="str">
        <f t="shared" si="0"/>
        <v/>
      </c>
      <c r="F50" s="100"/>
      <c r="G50" s="200"/>
      <c r="H50" s="198"/>
      <c r="I50" s="199"/>
      <c r="J50" s="202"/>
    </row>
    <row r="51" spans="1:10" ht="15.75" x14ac:dyDescent="0.25">
      <c r="A51" s="65">
        <v>37</v>
      </c>
      <c r="B51" s="216"/>
      <c r="C51" s="195"/>
      <c r="D51" s="68"/>
      <c r="E51" s="99" t="str">
        <f t="shared" si="0"/>
        <v/>
      </c>
      <c r="F51" s="100"/>
      <c r="G51" s="200"/>
      <c r="H51" s="198"/>
      <c r="I51" s="199"/>
      <c r="J51" s="202"/>
    </row>
    <row r="52" spans="1:10" ht="15.75" x14ac:dyDescent="0.25">
      <c r="A52" s="66">
        <v>38</v>
      </c>
      <c r="B52" s="216"/>
      <c r="C52" s="195"/>
      <c r="D52" s="68"/>
      <c r="E52" s="99" t="str">
        <f t="shared" si="0"/>
        <v/>
      </c>
      <c r="F52" s="100"/>
      <c r="G52" s="200"/>
      <c r="H52" s="198"/>
      <c r="I52" s="199"/>
      <c r="J52" s="202"/>
    </row>
    <row r="53" spans="1:10" ht="15.75" x14ac:dyDescent="0.25">
      <c r="A53" s="66">
        <v>39</v>
      </c>
      <c r="B53" s="216"/>
      <c r="C53" s="195"/>
      <c r="D53" s="68"/>
      <c r="E53" s="99" t="str">
        <f t="shared" si="0"/>
        <v/>
      </c>
      <c r="F53" s="100"/>
      <c r="G53" s="200"/>
      <c r="H53" s="198"/>
      <c r="I53" s="199"/>
      <c r="J53" s="202"/>
    </row>
    <row r="54" spans="1:10" ht="15.75" x14ac:dyDescent="0.25">
      <c r="A54" s="65">
        <v>40</v>
      </c>
      <c r="B54" s="216"/>
      <c r="C54" s="195"/>
      <c r="D54" s="68"/>
      <c r="E54" s="99" t="str">
        <f t="shared" si="0"/>
        <v/>
      </c>
      <c r="F54" s="100"/>
      <c r="G54" s="200"/>
      <c r="H54" s="198"/>
      <c r="I54" s="199"/>
      <c r="J54" s="202"/>
    </row>
    <row r="55" spans="1:10" ht="15.75" x14ac:dyDescent="0.25">
      <c r="A55" s="66">
        <v>41</v>
      </c>
      <c r="B55" s="216"/>
      <c r="C55" s="195"/>
      <c r="D55" s="68"/>
      <c r="E55" s="99" t="str">
        <f t="shared" si="0"/>
        <v/>
      </c>
      <c r="F55" s="100"/>
      <c r="G55" s="200"/>
      <c r="H55" s="198"/>
      <c r="I55" s="199"/>
      <c r="J55" s="202"/>
    </row>
    <row r="56" spans="1:10" ht="15.75" x14ac:dyDescent="0.25">
      <c r="A56" s="66">
        <v>42</v>
      </c>
      <c r="B56" s="216"/>
      <c r="C56" s="195"/>
      <c r="D56" s="68"/>
      <c r="E56" s="99" t="str">
        <f t="shared" si="0"/>
        <v/>
      </c>
      <c r="F56" s="100"/>
      <c r="G56" s="200"/>
      <c r="H56" s="198"/>
      <c r="I56" s="199"/>
      <c r="J56" s="202"/>
    </row>
    <row r="57" spans="1:10" ht="15.75" x14ac:dyDescent="0.25">
      <c r="A57" s="65">
        <v>43</v>
      </c>
      <c r="B57" s="216"/>
      <c r="C57" s="195"/>
      <c r="D57" s="68"/>
      <c r="E57" s="99" t="str">
        <f t="shared" si="0"/>
        <v/>
      </c>
      <c r="F57" s="100"/>
      <c r="G57" s="200"/>
      <c r="H57" s="198"/>
      <c r="I57" s="199"/>
      <c r="J57" s="202"/>
    </row>
    <row r="58" spans="1:10" ht="15.75" x14ac:dyDescent="0.25">
      <c r="A58" s="66">
        <v>44</v>
      </c>
      <c r="B58" s="216"/>
      <c r="C58" s="195"/>
      <c r="D58" s="68"/>
      <c r="E58" s="99" t="str">
        <f t="shared" si="0"/>
        <v/>
      </c>
      <c r="F58" s="100"/>
      <c r="G58" s="200"/>
      <c r="H58" s="198"/>
      <c r="I58" s="199"/>
      <c r="J58" s="202"/>
    </row>
    <row r="59" spans="1:10" ht="15.75" x14ac:dyDescent="0.25">
      <c r="A59" s="66">
        <v>45</v>
      </c>
      <c r="B59" s="216"/>
      <c r="C59" s="195"/>
      <c r="D59" s="68"/>
      <c r="E59" s="99" t="str">
        <f t="shared" si="0"/>
        <v/>
      </c>
      <c r="F59" s="100"/>
      <c r="G59" s="200"/>
      <c r="H59" s="198"/>
      <c r="I59" s="199"/>
      <c r="J59" s="202"/>
    </row>
    <row r="60" spans="1:10" ht="15.75" x14ac:dyDescent="0.25">
      <c r="A60" s="65">
        <v>46</v>
      </c>
      <c r="B60" s="216"/>
      <c r="C60" s="195"/>
      <c r="D60" s="68"/>
      <c r="E60" s="99" t="str">
        <f t="shared" si="0"/>
        <v/>
      </c>
      <c r="F60" s="100"/>
      <c r="G60" s="200"/>
      <c r="H60" s="198"/>
      <c r="I60" s="199"/>
      <c r="J60" s="202"/>
    </row>
    <row r="61" spans="1:10" ht="15.75" x14ac:dyDescent="0.25">
      <c r="A61" s="66">
        <v>47</v>
      </c>
      <c r="B61" s="216"/>
      <c r="C61" s="195"/>
      <c r="D61" s="68"/>
      <c r="E61" s="99" t="str">
        <f t="shared" si="0"/>
        <v/>
      </c>
      <c r="F61" s="100"/>
      <c r="G61" s="200"/>
      <c r="H61" s="198"/>
      <c r="I61" s="199"/>
      <c r="J61" s="202"/>
    </row>
    <row r="62" spans="1:10" ht="15.75" x14ac:dyDescent="0.25">
      <c r="A62" s="66">
        <v>48</v>
      </c>
      <c r="B62" s="216"/>
      <c r="C62" s="195"/>
      <c r="D62" s="68"/>
      <c r="E62" s="99" t="str">
        <f t="shared" si="0"/>
        <v/>
      </c>
      <c r="F62" s="100"/>
      <c r="G62" s="200"/>
      <c r="H62" s="198"/>
      <c r="I62" s="199"/>
      <c r="J62" s="202"/>
    </row>
    <row r="63" spans="1:10" ht="15.75" x14ac:dyDescent="0.25">
      <c r="A63" s="65">
        <v>49</v>
      </c>
      <c r="B63" s="216"/>
      <c r="C63" s="195"/>
      <c r="D63" s="68"/>
      <c r="E63" s="99" t="str">
        <f t="shared" si="0"/>
        <v/>
      </c>
      <c r="F63" s="100"/>
      <c r="G63" s="200"/>
      <c r="H63" s="198"/>
      <c r="I63" s="199"/>
      <c r="J63" s="202"/>
    </row>
    <row r="64" spans="1:10" ht="15.75" x14ac:dyDescent="0.25">
      <c r="A64" s="66">
        <v>50</v>
      </c>
      <c r="B64" s="216"/>
      <c r="C64" s="195"/>
      <c r="D64" s="68"/>
      <c r="E64" s="99" t="str">
        <f>IF(ISNUMBER(D64),D64/14*62,"")</f>
        <v/>
      </c>
      <c r="F64" s="100"/>
      <c r="G64" s="200"/>
      <c r="H64" s="204"/>
      <c r="I64" s="205"/>
      <c r="J64" s="203"/>
    </row>
    <row r="65" spans="1:8" x14ac:dyDescent="0.2">
      <c r="A65" s="70"/>
      <c r="B65" s="23"/>
      <c r="C65" s="23"/>
      <c r="D65" s="71"/>
      <c r="E65" s="72"/>
      <c r="F65" s="72"/>
      <c r="G65" s="8"/>
    </row>
    <row r="66" spans="1:8" ht="18.75" x14ac:dyDescent="0.25">
      <c r="A66" s="27" t="s">
        <v>88</v>
      </c>
      <c r="B66" s="10"/>
      <c r="C66" s="10"/>
      <c r="D66" s="6"/>
      <c r="E66" s="90"/>
      <c r="F66" s="6"/>
      <c r="G66" s="6"/>
      <c r="H66" s="6"/>
    </row>
    <row r="67" spans="1:8" x14ac:dyDescent="0.2">
      <c r="A67" s="11" t="s">
        <v>4</v>
      </c>
      <c r="B67" s="12"/>
      <c r="C67" s="11"/>
      <c r="D67" s="12"/>
      <c r="E67" s="91"/>
      <c r="F67" s="12"/>
      <c r="G67" s="12"/>
      <c r="H67"/>
    </row>
    <row r="68" spans="1:8" x14ac:dyDescent="0.2">
      <c r="A68" s="11" t="s">
        <v>5</v>
      </c>
      <c r="B68" s="13"/>
      <c r="C68" s="13"/>
      <c r="D68" s="14"/>
      <c r="E68" s="96"/>
      <c r="F68" s="92"/>
      <c r="G68" s="28" t="s">
        <v>27</v>
      </c>
      <c r="H68" s="29" t="s">
        <v>79</v>
      </c>
    </row>
    <row r="69" spans="1:8" x14ac:dyDescent="0.2">
      <c r="A69" s="12"/>
      <c r="B69" s="13"/>
      <c r="C69" s="13"/>
      <c r="D69" s="15" t="s">
        <v>7</v>
      </c>
      <c r="E69" s="15" t="s">
        <v>7</v>
      </c>
      <c r="F69" s="12"/>
      <c r="G69" s="33" t="s">
        <v>29</v>
      </c>
      <c r="H69" s="16"/>
    </row>
    <row r="70" spans="1:8" x14ac:dyDescent="0.2">
      <c r="A70" s="12"/>
      <c r="B70" s="13"/>
      <c r="C70" s="13"/>
      <c r="D70" s="15" t="s">
        <v>8</v>
      </c>
      <c r="E70" s="15" t="s">
        <v>8</v>
      </c>
      <c r="F70" s="12"/>
      <c r="G70" s="32" t="s">
        <v>30</v>
      </c>
      <c r="H70" s="16"/>
    </row>
    <row r="71" spans="1:8" x14ac:dyDescent="0.2">
      <c r="A71" s="11"/>
      <c r="B71" s="13"/>
      <c r="C71" s="13"/>
      <c r="D71" s="18" t="s">
        <v>9</v>
      </c>
      <c r="E71" s="18" t="s">
        <v>9</v>
      </c>
      <c r="F71" s="11"/>
      <c r="G71" s="32" t="s">
        <v>31</v>
      </c>
      <c r="H71" s="30" t="s">
        <v>32</v>
      </c>
    </row>
    <row r="72" spans="1:8" x14ac:dyDescent="0.2">
      <c r="A72" s="11"/>
      <c r="B72" s="13"/>
      <c r="C72" s="13"/>
      <c r="D72" s="18" t="s">
        <v>33</v>
      </c>
      <c r="E72" s="18" t="s">
        <v>33</v>
      </c>
      <c r="F72" s="11"/>
      <c r="G72" s="32" t="s">
        <v>34</v>
      </c>
      <c r="H72" s="30" t="s">
        <v>35</v>
      </c>
    </row>
    <row r="73" spans="1:8" x14ac:dyDescent="0.2">
      <c r="A73" s="12"/>
      <c r="B73" s="13"/>
      <c r="C73" s="13"/>
      <c r="D73" s="18" t="s">
        <v>10</v>
      </c>
      <c r="E73" s="18" t="s">
        <v>10</v>
      </c>
      <c r="F73" s="11"/>
      <c r="G73" s="32" t="s">
        <v>36</v>
      </c>
      <c r="H73" s="30" t="s">
        <v>37</v>
      </c>
    </row>
    <row r="74" spans="1:8" x14ac:dyDescent="0.2">
      <c r="A74" s="12"/>
      <c r="B74" s="13"/>
      <c r="C74" s="13"/>
      <c r="D74" s="19" t="s">
        <v>11</v>
      </c>
      <c r="E74" s="19" t="s">
        <v>11</v>
      </c>
      <c r="F74" s="93"/>
      <c r="G74" s="34" t="s">
        <v>38</v>
      </c>
      <c r="H74" s="31" t="s">
        <v>39</v>
      </c>
    </row>
    <row r="75" spans="1:8" x14ac:dyDescent="0.2">
      <c r="A75" s="11" t="s">
        <v>6</v>
      </c>
      <c r="B75" s="12"/>
      <c r="C75" s="13"/>
      <c r="D75" s="12"/>
      <c r="E75" s="91"/>
      <c r="F75" s="12"/>
      <c r="G75" s="17">
        <v>0.5</v>
      </c>
      <c r="H75" s="12" t="s">
        <v>28</v>
      </c>
    </row>
    <row r="76" spans="1:8" x14ac:dyDescent="0.2">
      <c r="A76"/>
      <c r="B76" s="13"/>
      <c r="C76" s="13"/>
      <c r="D76"/>
      <c r="E76" s="94"/>
      <c r="F76"/>
      <c r="G76" s="20">
        <v>1</v>
      </c>
      <c r="H76" s="12" t="s">
        <v>26</v>
      </c>
    </row>
    <row r="77" spans="1:8" x14ac:dyDescent="0.2">
      <c r="A77"/>
      <c r="B77" s="13"/>
      <c r="C77" s="13"/>
      <c r="D77"/>
      <c r="E77" s="94"/>
      <c r="F77"/>
      <c r="G77"/>
      <c r="H77"/>
    </row>
    <row r="78" spans="1:8" x14ac:dyDescent="0.2">
      <c r="E78" s="95"/>
    </row>
    <row r="79" spans="1:8" x14ac:dyDescent="0.2">
      <c r="E79" s="95"/>
    </row>
    <row r="80" spans="1:8" x14ac:dyDescent="0.2">
      <c r="E80" s="95"/>
    </row>
    <row r="81" spans="5:6" x14ac:dyDescent="0.2">
      <c r="E81" s="95"/>
    </row>
    <row r="82" spans="5:6" x14ac:dyDescent="0.2">
      <c r="F82" s="95"/>
    </row>
    <row r="83" spans="5:6" x14ac:dyDescent="0.2">
      <c r="F83" s="95"/>
    </row>
    <row r="84" spans="5:6" x14ac:dyDescent="0.2">
      <c r="F84" s="95"/>
    </row>
  </sheetData>
  <mergeCells count="1">
    <mergeCell ref="H14:I14"/>
  </mergeCells>
  <phoneticPr fontId="8" type="noConversion"/>
  <hyperlinks>
    <hyperlink ref="H5" r:id="rId1" xr:uid="{00000000-0004-0000-0800-000000000000}"/>
  </hyperlinks>
  <pageMargins left="0.75" right="0.75" top="0.71" bottom="0.69" header="0.5" footer="0.5"/>
  <pageSetup scale="52" orientation="portrait" horizontalDpi="300" verticalDpi="300" r:id="rId2"/>
  <headerFooter alignWithMargins="0">
    <oddHeader>Page &amp;P&amp;R&amp;F</oddHeader>
    <oddFooter>&amp;Z&amp;F</oddFooter>
  </headerFooter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G133"/>
  <sheetViews>
    <sheetView showZeros="0" zoomScale="75" workbookViewId="0">
      <selection activeCell="G5" sqref="G5"/>
    </sheetView>
  </sheetViews>
  <sheetFormatPr defaultRowHeight="15" x14ac:dyDescent="0.2"/>
  <cols>
    <col min="1" max="1" width="9.7109375" style="3" customWidth="1"/>
    <col min="2" max="2" width="11.85546875" style="3" customWidth="1"/>
    <col min="3" max="3" width="26.85546875" style="165" customWidth="1"/>
    <col min="4" max="4" width="19" style="3" bestFit="1" customWidth="1"/>
    <col min="5" max="5" width="23.5703125" style="166" bestFit="1" customWidth="1"/>
    <col min="6" max="6" width="21.85546875" style="3" customWidth="1"/>
    <col min="7" max="7" width="38.85546875" style="3" customWidth="1"/>
    <col min="8" max="8" width="7.7109375" style="3" customWidth="1"/>
    <col min="9" max="9" width="5.7109375" style="3" customWidth="1"/>
    <col min="10" max="16384" width="9.140625" style="3"/>
  </cols>
  <sheetData>
    <row r="1" spans="1:7" x14ac:dyDescent="0.2">
      <c r="A1" s="8" t="s">
        <v>66</v>
      </c>
      <c r="B1" s="21">
        <f>'FILL FORM'!B5</f>
        <v>0</v>
      </c>
      <c r="C1" s="167"/>
      <c r="D1" s="168"/>
      <c r="E1" s="168"/>
      <c r="F1" s="24"/>
    </row>
    <row r="2" spans="1:7" x14ac:dyDescent="0.2">
      <c r="A2" s="8" t="s">
        <v>18</v>
      </c>
      <c r="B2" s="21">
        <f>'FILL FORM'!B6</f>
        <v>0</v>
      </c>
      <c r="C2" s="167"/>
      <c r="D2" s="390" t="s">
        <v>280</v>
      </c>
      <c r="E2" s="392" t="s">
        <v>281</v>
      </c>
      <c r="F2" s="389" t="s">
        <v>284</v>
      </c>
    </row>
    <row r="3" spans="1:7" ht="15.75" x14ac:dyDescent="0.25">
      <c r="A3" s="9"/>
      <c r="B3" s="25"/>
      <c r="C3" s="169"/>
      <c r="D3" s="398">
        <v>30</v>
      </c>
      <c r="E3" s="399">
        <v>40</v>
      </c>
      <c r="F3" s="394" t="s">
        <v>283</v>
      </c>
      <c r="G3" s="170"/>
    </row>
    <row r="4" spans="1:7" ht="28.5" x14ac:dyDescent="0.2">
      <c r="A4" s="171" t="s">
        <v>60</v>
      </c>
      <c r="B4" s="222" t="s">
        <v>181</v>
      </c>
      <c r="C4" s="172" t="s">
        <v>77</v>
      </c>
      <c r="D4" s="173" t="s">
        <v>236</v>
      </c>
      <c r="E4" s="340" t="s">
        <v>285</v>
      </c>
      <c r="F4" s="340" t="s">
        <v>286</v>
      </c>
      <c r="G4" s="342" t="s">
        <v>72</v>
      </c>
    </row>
    <row r="5" spans="1:7" x14ac:dyDescent="0.2">
      <c r="A5" s="344">
        <f>'15N &amp; 18O-TON'!A15</f>
        <v>1</v>
      </c>
      <c r="B5" s="223">
        <f>'15N &amp; 18O-TON'!B15</f>
        <v>0</v>
      </c>
      <c r="C5" s="223">
        <f>'15N &amp; 18O-TON'!C15</f>
        <v>0</v>
      </c>
      <c r="D5" s="174" t="str">
        <f>IF(ISNUMBER('15N &amp; 18O-TON'!G15),'15N &amp; 18O-TON'!G15,'15N &amp; 18O-TON'!E15)</f>
        <v/>
      </c>
      <c r="E5" s="341" t="str">
        <f>IF(ISNUMBER($D5),IF($D5&lt;=$E$3,IF(($D$3*62/D5/1000)&gt;12.5,"12.5",$D$3*62/D5/1000),""),"")</f>
        <v/>
      </c>
      <c r="F5" s="391" t="e">
        <f>IF($D5&gt;=$E$3,($D$3*62/$D5/1000)/0.15,"")</f>
        <v>#VALUE!</v>
      </c>
      <c r="G5" s="346"/>
    </row>
    <row r="6" spans="1:7" x14ac:dyDescent="0.2">
      <c r="A6" s="344">
        <f>'15N &amp; 18O-TON'!A16</f>
        <v>2</v>
      </c>
      <c r="B6" s="223">
        <f>'15N &amp; 18O-TON'!B16</f>
        <v>0</v>
      </c>
      <c r="C6" s="223">
        <f>'15N &amp; 18O-TON'!C16</f>
        <v>0</v>
      </c>
      <c r="D6" s="174" t="str">
        <f>IF(ISNUMBER('15N &amp; 18O-TON'!G16),'15N &amp; 18O-TON'!G16,'15N &amp; 18O-TON'!E16)</f>
        <v/>
      </c>
      <c r="E6" s="341" t="str">
        <f t="shared" ref="E6:E69" si="0">IF(ISNUMBER($D6),IF($D6&lt;=$E$3,IF(($D$3*62/D6/1000)&gt;12.5,"12.5",$D$3*62/D6/1000),""),"")</f>
        <v/>
      </c>
      <c r="F6" s="391" t="e">
        <f t="shared" ref="F6:F69" si="1">IF($D6&gt;=$E$3,($D$3*62/$D6/1000)/0.15,"")</f>
        <v>#VALUE!</v>
      </c>
      <c r="G6" s="347"/>
    </row>
    <row r="7" spans="1:7" x14ac:dyDescent="0.2">
      <c r="A7" s="344">
        <f>'15N &amp; 18O-TON'!A17</f>
        <v>3</v>
      </c>
      <c r="B7" s="223">
        <f>'15N &amp; 18O-TON'!B17</f>
        <v>0</v>
      </c>
      <c r="C7" s="223">
        <f>'15N &amp; 18O-TON'!C17</f>
        <v>0</v>
      </c>
      <c r="D7" s="174" t="str">
        <f>IF(ISNUMBER('15N &amp; 18O-TON'!G17),'15N &amp; 18O-TON'!G17,'15N &amp; 18O-TON'!E17)</f>
        <v/>
      </c>
      <c r="E7" s="341" t="str">
        <f t="shared" si="0"/>
        <v/>
      </c>
      <c r="F7" s="391" t="e">
        <f t="shared" si="1"/>
        <v>#VALUE!</v>
      </c>
      <c r="G7" s="345"/>
    </row>
    <row r="8" spans="1:7" x14ac:dyDescent="0.2">
      <c r="A8" s="344">
        <f>'15N &amp; 18O-TON'!A18</f>
        <v>4</v>
      </c>
      <c r="B8" s="223">
        <f>'15N &amp; 18O-TON'!B18</f>
        <v>0</v>
      </c>
      <c r="C8" s="223">
        <f>'15N &amp; 18O-TON'!C18</f>
        <v>0</v>
      </c>
      <c r="D8" s="174" t="str">
        <f>IF(ISNUMBER('15N &amp; 18O-TON'!G18),'15N &amp; 18O-TON'!G18,'15N &amp; 18O-TON'!E18)</f>
        <v/>
      </c>
      <c r="E8" s="341" t="str">
        <f t="shared" si="0"/>
        <v/>
      </c>
      <c r="F8" s="391" t="e">
        <f t="shared" si="1"/>
        <v>#VALUE!</v>
      </c>
      <c r="G8" s="345"/>
    </row>
    <row r="9" spans="1:7" x14ac:dyDescent="0.2">
      <c r="A9" s="344">
        <f>'15N &amp; 18O-TON'!A19</f>
        <v>5</v>
      </c>
      <c r="B9" s="223">
        <f>'15N &amp; 18O-TON'!B19</f>
        <v>0</v>
      </c>
      <c r="C9" s="223">
        <f>'15N &amp; 18O-TON'!C19</f>
        <v>0</v>
      </c>
      <c r="D9" s="174" t="str">
        <f>IF(ISNUMBER('15N &amp; 18O-TON'!G19),'15N &amp; 18O-TON'!G19,'15N &amp; 18O-TON'!E19)</f>
        <v/>
      </c>
      <c r="E9" s="341" t="str">
        <f t="shared" si="0"/>
        <v/>
      </c>
      <c r="F9" s="391" t="e">
        <f t="shared" si="1"/>
        <v>#VALUE!</v>
      </c>
      <c r="G9" s="345"/>
    </row>
    <row r="10" spans="1:7" x14ac:dyDescent="0.2">
      <c r="A10" s="344">
        <f>'15N &amp; 18O-TON'!A20</f>
        <v>6</v>
      </c>
      <c r="B10" s="223">
        <f>'15N &amp; 18O-TON'!B20</f>
        <v>0</v>
      </c>
      <c r="C10" s="223">
        <f>'15N &amp; 18O-TON'!C20</f>
        <v>0</v>
      </c>
      <c r="D10" s="174" t="str">
        <f>IF(ISNUMBER('15N &amp; 18O-TON'!G20),'15N &amp; 18O-TON'!G20,'15N &amp; 18O-TON'!E20)</f>
        <v/>
      </c>
      <c r="E10" s="341" t="str">
        <f t="shared" si="0"/>
        <v/>
      </c>
      <c r="F10" s="391" t="e">
        <f t="shared" si="1"/>
        <v>#VALUE!</v>
      </c>
      <c r="G10" s="345"/>
    </row>
    <row r="11" spans="1:7" x14ac:dyDescent="0.2">
      <c r="A11" s="344">
        <f>'15N &amp; 18O-TON'!A21</f>
        <v>7</v>
      </c>
      <c r="B11" s="223">
        <f>'15N &amp; 18O-TON'!B21</f>
        <v>0</v>
      </c>
      <c r="C11" s="223">
        <f>'15N &amp; 18O-TON'!C21</f>
        <v>0</v>
      </c>
      <c r="D11" s="174" t="str">
        <f>IF(ISNUMBER('15N &amp; 18O-TON'!G21),'15N &amp; 18O-TON'!G21,'15N &amp; 18O-TON'!E21)</f>
        <v/>
      </c>
      <c r="E11" s="341" t="str">
        <f t="shared" si="0"/>
        <v/>
      </c>
      <c r="F11" s="391" t="e">
        <f t="shared" si="1"/>
        <v>#VALUE!</v>
      </c>
      <c r="G11" s="345"/>
    </row>
    <row r="12" spans="1:7" x14ac:dyDescent="0.2">
      <c r="A12" s="344">
        <f>'15N &amp; 18O-TON'!A22</f>
        <v>8</v>
      </c>
      <c r="B12" s="223">
        <f>'15N &amp; 18O-TON'!B22</f>
        <v>0</v>
      </c>
      <c r="C12" s="223">
        <f>'15N &amp; 18O-TON'!C22</f>
        <v>0</v>
      </c>
      <c r="D12" s="174" t="str">
        <f>IF(ISNUMBER('15N &amp; 18O-TON'!G22),'15N &amp; 18O-TON'!G22,'15N &amp; 18O-TON'!E22)</f>
        <v/>
      </c>
      <c r="E12" s="341" t="str">
        <f t="shared" si="0"/>
        <v/>
      </c>
      <c r="F12" s="391" t="e">
        <f t="shared" si="1"/>
        <v>#VALUE!</v>
      </c>
      <c r="G12" s="345"/>
    </row>
    <row r="13" spans="1:7" x14ac:dyDescent="0.2">
      <c r="A13" s="344">
        <f>'15N &amp; 18O-TON'!A23</f>
        <v>9</v>
      </c>
      <c r="B13" s="223">
        <f>'15N &amp; 18O-TON'!B23</f>
        <v>0</v>
      </c>
      <c r="C13" s="223">
        <f>'15N &amp; 18O-TON'!C23</f>
        <v>0</v>
      </c>
      <c r="D13" s="174" t="str">
        <f>IF(ISNUMBER('15N &amp; 18O-TON'!G23),'15N &amp; 18O-TON'!G23,'15N &amp; 18O-TON'!E23)</f>
        <v/>
      </c>
      <c r="E13" s="341" t="str">
        <f t="shared" si="0"/>
        <v/>
      </c>
      <c r="F13" s="391" t="e">
        <f t="shared" si="1"/>
        <v>#VALUE!</v>
      </c>
      <c r="G13" s="345"/>
    </row>
    <row r="14" spans="1:7" x14ac:dyDescent="0.2">
      <c r="A14" s="344">
        <f>'15N &amp; 18O-TON'!A24</f>
        <v>10</v>
      </c>
      <c r="B14" s="223">
        <f>'15N &amp; 18O-TON'!B24</f>
        <v>0</v>
      </c>
      <c r="C14" s="223">
        <f>'15N &amp; 18O-TON'!C24</f>
        <v>0</v>
      </c>
      <c r="D14" s="174" t="str">
        <f>IF(ISNUMBER('15N &amp; 18O-TON'!G24),'15N &amp; 18O-TON'!G24,'15N &amp; 18O-TON'!E24)</f>
        <v/>
      </c>
      <c r="E14" s="341" t="str">
        <f t="shared" si="0"/>
        <v/>
      </c>
      <c r="F14" s="391" t="e">
        <f t="shared" si="1"/>
        <v>#VALUE!</v>
      </c>
      <c r="G14" s="345"/>
    </row>
    <row r="15" spans="1:7" x14ac:dyDescent="0.2">
      <c r="A15" s="344">
        <f>'15N &amp; 18O-TON'!A25</f>
        <v>11</v>
      </c>
      <c r="B15" s="223">
        <f>'15N &amp; 18O-TON'!B25</f>
        <v>0</v>
      </c>
      <c r="C15" s="223">
        <f>'15N &amp; 18O-TON'!C25</f>
        <v>0</v>
      </c>
      <c r="D15" s="174" t="str">
        <f>IF(ISNUMBER('15N &amp; 18O-TON'!G25),'15N &amp; 18O-TON'!G25,'15N &amp; 18O-TON'!E25)</f>
        <v/>
      </c>
      <c r="E15" s="341" t="str">
        <f t="shared" si="0"/>
        <v/>
      </c>
      <c r="F15" s="391" t="e">
        <f t="shared" si="1"/>
        <v>#VALUE!</v>
      </c>
      <c r="G15" s="345"/>
    </row>
    <row r="16" spans="1:7" x14ac:dyDescent="0.2">
      <c r="A16" s="344">
        <f>'15N &amp; 18O-TON'!A26</f>
        <v>12</v>
      </c>
      <c r="B16" s="223">
        <f>'15N &amp; 18O-TON'!B26</f>
        <v>0</v>
      </c>
      <c r="C16" s="223">
        <f>'15N &amp; 18O-TON'!C26</f>
        <v>0</v>
      </c>
      <c r="D16" s="174" t="str">
        <f>IF(ISNUMBER('15N &amp; 18O-TON'!G26),'15N &amp; 18O-TON'!G26,'15N &amp; 18O-TON'!E26)</f>
        <v/>
      </c>
      <c r="E16" s="341" t="str">
        <f t="shared" si="0"/>
        <v/>
      </c>
      <c r="F16" s="391" t="e">
        <f t="shared" si="1"/>
        <v>#VALUE!</v>
      </c>
      <c r="G16" s="345"/>
    </row>
    <row r="17" spans="1:7" x14ac:dyDescent="0.2">
      <c r="A17" s="344">
        <f>'15N &amp; 18O-TON'!A27</f>
        <v>13</v>
      </c>
      <c r="B17" s="223">
        <f>'15N &amp; 18O-TON'!B27</f>
        <v>0</v>
      </c>
      <c r="C17" s="223">
        <f>'15N &amp; 18O-TON'!C27</f>
        <v>0</v>
      </c>
      <c r="D17" s="174" t="str">
        <f>IF(ISNUMBER('15N &amp; 18O-TON'!G27),'15N &amp; 18O-TON'!G27,'15N &amp; 18O-TON'!E27)</f>
        <v/>
      </c>
      <c r="E17" s="341" t="str">
        <f t="shared" si="0"/>
        <v/>
      </c>
      <c r="F17" s="391" t="e">
        <f t="shared" si="1"/>
        <v>#VALUE!</v>
      </c>
      <c r="G17" s="345"/>
    </row>
    <row r="18" spans="1:7" x14ac:dyDescent="0.2">
      <c r="A18" s="344">
        <f>'15N &amp; 18O-TON'!A28</f>
        <v>14</v>
      </c>
      <c r="B18" s="223">
        <f>'15N &amp; 18O-TON'!B28</f>
        <v>0</v>
      </c>
      <c r="C18" s="223">
        <f>'15N &amp; 18O-TON'!C28</f>
        <v>0</v>
      </c>
      <c r="D18" s="174" t="str">
        <f>IF(ISNUMBER('15N &amp; 18O-TON'!G28),'15N &amp; 18O-TON'!G28,'15N &amp; 18O-TON'!E28)</f>
        <v/>
      </c>
      <c r="E18" s="341" t="str">
        <f t="shared" si="0"/>
        <v/>
      </c>
      <c r="F18" s="391" t="e">
        <f t="shared" si="1"/>
        <v>#VALUE!</v>
      </c>
      <c r="G18" s="329"/>
    </row>
    <row r="19" spans="1:7" x14ac:dyDescent="0.2">
      <c r="A19" s="344">
        <f>'15N &amp; 18O-TON'!A29</f>
        <v>15</v>
      </c>
      <c r="B19" s="223">
        <f>'15N &amp; 18O-TON'!B29</f>
        <v>0</v>
      </c>
      <c r="C19" s="223">
        <f>'15N &amp; 18O-TON'!C29</f>
        <v>0</v>
      </c>
      <c r="D19" s="174" t="str">
        <f>IF(ISNUMBER('15N &amp; 18O-TON'!G29),'15N &amp; 18O-TON'!G29,'15N &amp; 18O-TON'!E29)</f>
        <v/>
      </c>
      <c r="E19" s="341" t="str">
        <f t="shared" si="0"/>
        <v/>
      </c>
      <c r="F19" s="391" t="e">
        <f t="shared" si="1"/>
        <v>#VALUE!</v>
      </c>
      <c r="G19" s="329"/>
    </row>
    <row r="20" spans="1:7" x14ac:dyDescent="0.2">
      <c r="A20" s="344">
        <f>'15N &amp; 18O-TON'!A30</f>
        <v>16</v>
      </c>
      <c r="B20" s="223">
        <f>'15N &amp; 18O-TON'!B30</f>
        <v>0</v>
      </c>
      <c r="C20" s="223">
        <f>'15N &amp; 18O-TON'!C30</f>
        <v>0</v>
      </c>
      <c r="D20" s="174" t="str">
        <f>IF(ISNUMBER('15N &amp; 18O-TON'!G30),'15N &amp; 18O-TON'!G30,'15N &amp; 18O-TON'!E30)</f>
        <v/>
      </c>
      <c r="E20" s="341" t="str">
        <f t="shared" si="0"/>
        <v/>
      </c>
      <c r="F20" s="391" t="e">
        <f t="shared" si="1"/>
        <v>#VALUE!</v>
      </c>
      <c r="G20" s="329"/>
    </row>
    <row r="21" spans="1:7" x14ac:dyDescent="0.2">
      <c r="A21" s="344">
        <f>'15N &amp; 18O-TON'!A31</f>
        <v>17</v>
      </c>
      <c r="B21" s="223">
        <f>'15N &amp; 18O-TON'!B31</f>
        <v>0</v>
      </c>
      <c r="C21" s="223">
        <f>'15N &amp; 18O-TON'!C31</f>
        <v>0</v>
      </c>
      <c r="D21" s="174" t="str">
        <f>IF(ISNUMBER('15N &amp; 18O-TON'!G31),'15N &amp; 18O-TON'!G31,'15N &amp; 18O-TON'!E31)</f>
        <v/>
      </c>
      <c r="E21" s="341" t="str">
        <f t="shared" si="0"/>
        <v/>
      </c>
      <c r="F21" s="391" t="e">
        <f t="shared" si="1"/>
        <v>#VALUE!</v>
      </c>
      <c r="G21" s="329"/>
    </row>
    <row r="22" spans="1:7" x14ac:dyDescent="0.2">
      <c r="A22" s="344">
        <f>'15N &amp; 18O-TON'!A32</f>
        <v>18</v>
      </c>
      <c r="B22" s="223">
        <f>'15N &amp; 18O-TON'!B32</f>
        <v>0</v>
      </c>
      <c r="C22" s="223">
        <f>'15N &amp; 18O-TON'!C32</f>
        <v>0</v>
      </c>
      <c r="D22" s="174" t="str">
        <f>IF(ISNUMBER('15N &amp; 18O-TON'!G32),'15N &amp; 18O-TON'!G32,'15N &amp; 18O-TON'!E32)</f>
        <v/>
      </c>
      <c r="E22" s="341" t="str">
        <f t="shared" si="0"/>
        <v/>
      </c>
      <c r="F22" s="391" t="e">
        <f t="shared" si="1"/>
        <v>#VALUE!</v>
      </c>
      <c r="G22" s="329"/>
    </row>
    <row r="23" spans="1:7" x14ac:dyDescent="0.2">
      <c r="A23" s="344">
        <f>'15N &amp; 18O-TON'!A33</f>
        <v>19</v>
      </c>
      <c r="B23" s="223">
        <f>'15N &amp; 18O-TON'!B33</f>
        <v>0</v>
      </c>
      <c r="C23" s="223">
        <f>'15N &amp; 18O-TON'!C33</f>
        <v>0</v>
      </c>
      <c r="D23" s="174" t="str">
        <f>IF(ISNUMBER('15N &amp; 18O-TON'!G33),'15N &amp; 18O-TON'!G33,'15N &amp; 18O-TON'!E33)</f>
        <v/>
      </c>
      <c r="E23" s="341" t="str">
        <f t="shared" si="0"/>
        <v/>
      </c>
      <c r="F23" s="391" t="e">
        <f t="shared" si="1"/>
        <v>#VALUE!</v>
      </c>
      <c r="G23" s="329"/>
    </row>
    <row r="24" spans="1:7" x14ac:dyDescent="0.2">
      <c r="A24" s="344">
        <f>'15N &amp; 18O-TON'!A34</f>
        <v>20</v>
      </c>
      <c r="B24" s="223">
        <f>'15N &amp; 18O-TON'!B34</f>
        <v>0</v>
      </c>
      <c r="C24" s="223">
        <f>'15N &amp; 18O-TON'!C34</f>
        <v>0</v>
      </c>
      <c r="D24" s="174" t="str">
        <f>IF(ISNUMBER('15N &amp; 18O-TON'!G34),'15N &amp; 18O-TON'!G34,'15N &amp; 18O-TON'!E34)</f>
        <v/>
      </c>
      <c r="E24" s="341" t="str">
        <f t="shared" si="0"/>
        <v/>
      </c>
      <c r="F24" s="391" t="e">
        <f t="shared" si="1"/>
        <v>#VALUE!</v>
      </c>
      <c r="G24" s="329"/>
    </row>
    <row r="25" spans="1:7" x14ac:dyDescent="0.2">
      <c r="A25" s="344">
        <f>'15N &amp; 18O-TON'!A35</f>
        <v>21</v>
      </c>
      <c r="B25" s="223">
        <f>'15N &amp; 18O-TON'!B35</f>
        <v>0</v>
      </c>
      <c r="C25" s="223">
        <f>'15N &amp; 18O-TON'!C35</f>
        <v>0</v>
      </c>
      <c r="D25" s="174" t="str">
        <f>IF(ISNUMBER('15N &amp; 18O-TON'!G35),'15N &amp; 18O-TON'!G35,'15N &amp; 18O-TON'!E35)</f>
        <v/>
      </c>
      <c r="E25" s="341" t="str">
        <f t="shared" si="0"/>
        <v/>
      </c>
      <c r="F25" s="391" t="e">
        <f t="shared" si="1"/>
        <v>#VALUE!</v>
      </c>
      <c r="G25" s="329"/>
    </row>
    <row r="26" spans="1:7" x14ac:dyDescent="0.2">
      <c r="A26" s="344">
        <f>'15N &amp; 18O-TON'!A36</f>
        <v>22</v>
      </c>
      <c r="B26" s="223">
        <f>'15N &amp; 18O-TON'!B36</f>
        <v>0</v>
      </c>
      <c r="C26" s="223">
        <f>'15N &amp; 18O-TON'!C36</f>
        <v>0</v>
      </c>
      <c r="D26" s="174" t="str">
        <f>IF(ISNUMBER('15N &amp; 18O-TON'!G36),'15N &amp; 18O-TON'!G36,'15N &amp; 18O-TON'!E36)</f>
        <v/>
      </c>
      <c r="E26" s="341" t="str">
        <f t="shared" si="0"/>
        <v/>
      </c>
      <c r="F26" s="391" t="e">
        <f t="shared" si="1"/>
        <v>#VALUE!</v>
      </c>
      <c r="G26" s="329"/>
    </row>
    <row r="27" spans="1:7" x14ac:dyDescent="0.2">
      <c r="A27" s="344">
        <f>'15N &amp; 18O-TON'!A37</f>
        <v>23</v>
      </c>
      <c r="B27" s="223">
        <f>'15N &amp; 18O-TON'!B37</f>
        <v>0</v>
      </c>
      <c r="C27" s="223">
        <f>'15N &amp; 18O-TON'!C37</f>
        <v>0</v>
      </c>
      <c r="D27" s="174" t="str">
        <f>IF(ISNUMBER('15N &amp; 18O-TON'!G37),'15N &amp; 18O-TON'!G37,'15N &amp; 18O-TON'!E37)</f>
        <v/>
      </c>
      <c r="E27" s="341" t="str">
        <f t="shared" si="0"/>
        <v/>
      </c>
      <c r="F27" s="391" t="e">
        <f t="shared" si="1"/>
        <v>#VALUE!</v>
      </c>
      <c r="G27" s="329"/>
    </row>
    <row r="28" spans="1:7" x14ac:dyDescent="0.2">
      <c r="A28" s="344">
        <f>'15N &amp; 18O-TON'!A38</f>
        <v>24</v>
      </c>
      <c r="B28" s="223">
        <f>'15N &amp; 18O-TON'!B38</f>
        <v>0</v>
      </c>
      <c r="C28" s="223">
        <f>'15N &amp; 18O-TON'!C38</f>
        <v>0</v>
      </c>
      <c r="D28" s="174" t="str">
        <f>IF(ISNUMBER('15N &amp; 18O-TON'!G38),'15N &amp; 18O-TON'!G38,'15N &amp; 18O-TON'!E38)</f>
        <v/>
      </c>
      <c r="E28" s="341" t="str">
        <f t="shared" si="0"/>
        <v/>
      </c>
      <c r="F28" s="391" t="e">
        <f t="shared" si="1"/>
        <v>#VALUE!</v>
      </c>
      <c r="G28" s="329"/>
    </row>
    <row r="29" spans="1:7" x14ac:dyDescent="0.2">
      <c r="A29" s="344">
        <f>'15N &amp; 18O-TON'!A39</f>
        <v>25</v>
      </c>
      <c r="B29" s="223">
        <f>'15N &amp; 18O-TON'!B39</f>
        <v>0</v>
      </c>
      <c r="C29" s="223">
        <f>'15N &amp; 18O-TON'!C39</f>
        <v>0</v>
      </c>
      <c r="D29" s="174" t="str">
        <f>IF(ISNUMBER('15N &amp; 18O-TON'!G39),'15N &amp; 18O-TON'!G39,'15N &amp; 18O-TON'!E39)</f>
        <v/>
      </c>
      <c r="E29" s="341" t="str">
        <f t="shared" si="0"/>
        <v/>
      </c>
      <c r="F29" s="391" t="e">
        <f t="shared" si="1"/>
        <v>#VALUE!</v>
      </c>
      <c r="G29" s="329"/>
    </row>
    <row r="30" spans="1:7" x14ac:dyDescent="0.2">
      <c r="A30" s="344">
        <f>'15N &amp; 18O-TON'!A40</f>
        <v>26</v>
      </c>
      <c r="B30" s="223">
        <f>'15N &amp; 18O-TON'!B40</f>
        <v>0</v>
      </c>
      <c r="C30" s="223">
        <f>'15N &amp; 18O-TON'!C40</f>
        <v>0</v>
      </c>
      <c r="D30" s="174" t="str">
        <f>IF(ISNUMBER('15N &amp; 18O-TON'!G40),'15N &amp; 18O-TON'!G40,'15N &amp; 18O-TON'!E40)</f>
        <v/>
      </c>
      <c r="E30" s="341" t="str">
        <f t="shared" si="0"/>
        <v/>
      </c>
      <c r="F30" s="391" t="e">
        <f t="shared" si="1"/>
        <v>#VALUE!</v>
      </c>
      <c r="G30" s="329"/>
    </row>
    <row r="31" spans="1:7" x14ac:dyDescent="0.2">
      <c r="A31" s="344">
        <f>'15N &amp; 18O-TON'!A41</f>
        <v>27</v>
      </c>
      <c r="B31" s="223">
        <f>'15N &amp; 18O-TON'!B41</f>
        <v>0</v>
      </c>
      <c r="C31" s="223">
        <f>'15N &amp; 18O-TON'!C41</f>
        <v>0</v>
      </c>
      <c r="D31" s="174" t="str">
        <f>IF(ISNUMBER('15N &amp; 18O-TON'!G41),'15N &amp; 18O-TON'!G41,'15N &amp; 18O-TON'!E41)</f>
        <v/>
      </c>
      <c r="E31" s="341" t="str">
        <f t="shared" si="0"/>
        <v/>
      </c>
      <c r="F31" s="391" t="e">
        <f t="shared" si="1"/>
        <v>#VALUE!</v>
      </c>
      <c r="G31" s="329"/>
    </row>
    <row r="32" spans="1:7" x14ac:dyDescent="0.2">
      <c r="A32" s="344">
        <f>'15N &amp; 18O-TON'!A42</f>
        <v>28</v>
      </c>
      <c r="B32" s="223">
        <f>'15N &amp; 18O-TON'!B42</f>
        <v>0</v>
      </c>
      <c r="C32" s="223">
        <f>'15N &amp; 18O-TON'!C42</f>
        <v>0</v>
      </c>
      <c r="D32" s="174" t="str">
        <f>IF(ISNUMBER('15N &amp; 18O-TON'!G42),'15N &amp; 18O-TON'!G42,'15N &amp; 18O-TON'!E42)</f>
        <v/>
      </c>
      <c r="E32" s="341" t="str">
        <f t="shared" si="0"/>
        <v/>
      </c>
      <c r="F32" s="391" t="e">
        <f t="shared" si="1"/>
        <v>#VALUE!</v>
      </c>
      <c r="G32" s="329"/>
    </row>
    <row r="33" spans="1:7" x14ac:dyDescent="0.2">
      <c r="A33" s="344">
        <f>'15N &amp; 18O-TON'!A43</f>
        <v>29</v>
      </c>
      <c r="B33" s="223">
        <f>'15N &amp; 18O-TON'!B43</f>
        <v>0</v>
      </c>
      <c r="C33" s="223">
        <f>'15N &amp; 18O-TON'!C43</f>
        <v>0</v>
      </c>
      <c r="D33" s="174" t="str">
        <f>IF(ISNUMBER('15N &amp; 18O-TON'!G43),'15N &amp; 18O-TON'!G43,'15N &amp; 18O-TON'!E43)</f>
        <v/>
      </c>
      <c r="E33" s="341" t="str">
        <f t="shared" si="0"/>
        <v/>
      </c>
      <c r="F33" s="391" t="e">
        <f t="shared" si="1"/>
        <v>#VALUE!</v>
      </c>
      <c r="G33" s="329"/>
    </row>
    <row r="34" spans="1:7" x14ac:dyDescent="0.2">
      <c r="A34" s="344">
        <f>'15N &amp; 18O-TON'!A44</f>
        <v>30</v>
      </c>
      <c r="B34" s="223">
        <f>'15N &amp; 18O-TON'!B44</f>
        <v>0</v>
      </c>
      <c r="C34" s="223">
        <f>'15N &amp; 18O-TON'!C44</f>
        <v>0</v>
      </c>
      <c r="D34" s="174" t="str">
        <f>IF(ISNUMBER('15N &amp; 18O-TON'!G44),'15N &amp; 18O-TON'!G44,'15N &amp; 18O-TON'!E44)</f>
        <v/>
      </c>
      <c r="E34" s="341" t="str">
        <f t="shared" si="0"/>
        <v/>
      </c>
      <c r="F34" s="391" t="e">
        <f t="shared" si="1"/>
        <v>#VALUE!</v>
      </c>
      <c r="G34" s="329"/>
    </row>
    <row r="35" spans="1:7" x14ac:dyDescent="0.2">
      <c r="A35" s="344">
        <f>'15N &amp; 18O-TON'!A45</f>
        <v>31</v>
      </c>
      <c r="B35" s="223">
        <f>'15N &amp; 18O-TON'!B45</f>
        <v>0</v>
      </c>
      <c r="C35" s="223">
        <f>'15N &amp; 18O-TON'!C45</f>
        <v>0</v>
      </c>
      <c r="D35" s="174" t="str">
        <f>IF(ISNUMBER('15N &amp; 18O-TON'!G45),'15N &amp; 18O-TON'!G45,'15N &amp; 18O-TON'!E45)</f>
        <v/>
      </c>
      <c r="E35" s="341" t="str">
        <f t="shared" si="0"/>
        <v/>
      </c>
      <c r="F35" s="391" t="e">
        <f t="shared" si="1"/>
        <v>#VALUE!</v>
      </c>
      <c r="G35" s="329"/>
    </row>
    <row r="36" spans="1:7" x14ac:dyDescent="0.2">
      <c r="A36" s="344">
        <f>'15N &amp; 18O-TON'!A46</f>
        <v>32</v>
      </c>
      <c r="B36" s="223">
        <f>'15N &amp; 18O-TON'!B46</f>
        <v>0</v>
      </c>
      <c r="C36" s="223">
        <f>'15N &amp; 18O-TON'!C46</f>
        <v>0</v>
      </c>
      <c r="D36" s="174" t="str">
        <f>IF(ISNUMBER('15N &amp; 18O-TON'!G46),'15N &amp; 18O-TON'!G46,'15N &amp; 18O-TON'!E46)</f>
        <v/>
      </c>
      <c r="E36" s="341" t="str">
        <f t="shared" si="0"/>
        <v/>
      </c>
      <c r="F36" s="391" t="e">
        <f t="shared" si="1"/>
        <v>#VALUE!</v>
      </c>
      <c r="G36" s="329"/>
    </row>
    <row r="37" spans="1:7" x14ac:dyDescent="0.2">
      <c r="A37" s="344">
        <f>'15N &amp; 18O-TON'!A47</f>
        <v>33</v>
      </c>
      <c r="B37" s="223">
        <f>'15N &amp; 18O-TON'!B47</f>
        <v>0</v>
      </c>
      <c r="C37" s="223">
        <f>'15N &amp; 18O-TON'!C47</f>
        <v>0</v>
      </c>
      <c r="D37" s="174" t="str">
        <f>IF(ISNUMBER('15N &amp; 18O-TON'!G47),'15N &amp; 18O-TON'!G47,'15N &amp; 18O-TON'!E47)</f>
        <v/>
      </c>
      <c r="E37" s="341" t="str">
        <f t="shared" si="0"/>
        <v/>
      </c>
      <c r="F37" s="391" t="e">
        <f t="shared" si="1"/>
        <v>#VALUE!</v>
      </c>
      <c r="G37" s="329"/>
    </row>
    <row r="38" spans="1:7" x14ac:dyDescent="0.2">
      <c r="A38" s="344">
        <f>'15N &amp; 18O-TON'!A48</f>
        <v>34</v>
      </c>
      <c r="B38" s="223">
        <f>'15N &amp; 18O-TON'!B48</f>
        <v>0</v>
      </c>
      <c r="C38" s="223">
        <f>'15N &amp; 18O-TON'!C48</f>
        <v>0</v>
      </c>
      <c r="D38" s="174" t="str">
        <f>IF(ISNUMBER('15N &amp; 18O-TON'!G48),'15N &amp; 18O-TON'!G48,'15N &amp; 18O-TON'!E48)</f>
        <v/>
      </c>
      <c r="E38" s="341" t="str">
        <f t="shared" si="0"/>
        <v/>
      </c>
      <c r="F38" s="391" t="e">
        <f t="shared" si="1"/>
        <v>#VALUE!</v>
      </c>
      <c r="G38" s="329"/>
    </row>
    <row r="39" spans="1:7" x14ac:dyDescent="0.2">
      <c r="A39" s="344">
        <f>'15N &amp; 18O-TON'!A49</f>
        <v>35</v>
      </c>
      <c r="B39" s="223">
        <f>'15N &amp; 18O-TON'!B49</f>
        <v>0</v>
      </c>
      <c r="C39" s="223">
        <f>'15N &amp; 18O-TON'!C49</f>
        <v>0</v>
      </c>
      <c r="D39" s="174" t="str">
        <f>IF(ISNUMBER('15N &amp; 18O-TON'!G49),'15N &amp; 18O-TON'!G49,'15N &amp; 18O-TON'!E49)</f>
        <v/>
      </c>
      <c r="E39" s="341" t="str">
        <f t="shared" si="0"/>
        <v/>
      </c>
      <c r="F39" s="391" t="e">
        <f t="shared" si="1"/>
        <v>#VALUE!</v>
      </c>
      <c r="G39" s="329"/>
    </row>
    <row r="40" spans="1:7" x14ac:dyDescent="0.2">
      <c r="A40" s="344">
        <f>'15N &amp; 18O-TON'!A50</f>
        <v>36</v>
      </c>
      <c r="B40" s="223">
        <f>'15N &amp; 18O-TON'!B50</f>
        <v>0</v>
      </c>
      <c r="C40" s="223">
        <f>'15N &amp; 18O-TON'!C50</f>
        <v>0</v>
      </c>
      <c r="D40" s="174" t="str">
        <f>IF(ISNUMBER('15N &amp; 18O-TON'!G50),'15N &amp; 18O-TON'!G50,'15N &amp; 18O-TON'!E50)</f>
        <v/>
      </c>
      <c r="E40" s="341" t="str">
        <f t="shared" si="0"/>
        <v/>
      </c>
      <c r="F40" s="391" t="e">
        <f t="shared" si="1"/>
        <v>#VALUE!</v>
      </c>
      <c r="G40" s="329"/>
    </row>
    <row r="41" spans="1:7" x14ac:dyDescent="0.2">
      <c r="A41" s="344">
        <f>'15N &amp; 18O-TON'!A51</f>
        <v>37</v>
      </c>
      <c r="B41" s="223">
        <f>'15N &amp; 18O-TON'!B51</f>
        <v>0</v>
      </c>
      <c r="C41" s="223">
        <f>'15N &amp; 18O-TON'!C51</f>
        <v>0</v>
      </c>
      <c r="D41" s="174" t="str">
        <f>IF(ISNUMBER('15N &amp; 18O-TON'!G51),'15N &amp; 18O-TON'!G51,'15N &amp; 18O-TON'!E51)</f>
        <v/>
      </c>
      <c r="E41" s="341" t="str">
        <f t="shared" si="0"/>
        <v/>
      </c>
      <c r="F41" s="391" t="e">
        <f t="shared" si="1"/>
        <v>#VALUE!</v>
      </c>
      <c r="G41" s="329"/>
    </row>
    <row r="42" spans="1:7" x14ac:dyDescent="0.2">
      <c r="A42" s="344">
        <f>'15N &amp; 18O-TON'!A52</f>
        <v>38</v>
      </c>
      <c r="B42" s="223">
        <f>'15N &amp; 18O-TON'!B52</f>
        <v>0</v>
      </c>
      <c r="C42" s="223">
        <f>'15N &amp; 18O-TON'!C52</f>
        <v>0</v>
      </c>
      <c r="D42" s="174" t="str">
        <f>IF(ISNUMBER('15N &amp; 18O-TON'!G52),'15N &amp; 18O-TON'!G52,'15N &amp; 18O-TON'!E52)</f>
        <v/>
      </c>
      <c r="E42" s="341" t="str">
        <f t="shared" si="0"/>
        <v/>
      </c>
      <c r="F42" s="391" t="e">
        <f t="shared" si="1"/>
        <v>#VALUE!</v>
      </c>
      <c r="G42" s="329"/>
    </row>
    <row r="43" spans="1:7" x14ac:dyDescent="0.2">
      <c r="A43" s="344">
        <f>'15N &amp; 18O-TON'!A53</f>
        <v>39</v>
      </c>
      <c r="B43" s="223">
        <f>'15N &amp; 18O-TON'!B53</f>
        <v>0</v>
      </c>
      <c r="C43" s="223">
        <f>'15N &amp; 18O-TON'!C53</f>
        <v>0</v>
      </c>
      <c r="D43" s="174" t="str">
        <f>IF(ISNUMBER('15N &amp; 18O-TON'!G53),'15N &amp; 18O-TON'!G53,'15N &amp; 18O-TON'!E53)</f>
        <v/>
      </c>
      <c r="E43" s="341" t="str">
        <f t="shared" si="0"/>
        <v/>
      </c>
      <c r="F43" s="391" t="e">
        <f t="shared" si="1"/>
        <v>#VALUE!</v>
      </c>
      <c r="G43" s="329"/>
    </row>
    <row r="44" spans="1:7" x14ac:dyDescent="0.2">
      <c r="A44" s="344">
        <f>'15N &amp; 18O-TON'!A54</f>
        <v>40</v>
      </c>
      <c r="B44" s="223">
        <f>'15N &amp; 18O-TON'!B54</f>
        <v>0</v>
      </c>
      <c r="C44" s="223">
        <f>'15N &amp; 18O-TON'!C54</f>
        <v>0</v>
      </c>
      <c r="D44" s="174" t="str">
        <f>IF(ISNUMBER('15N &amp; 18O-TON'!G54),'15N &amp; 18O-TON'!G54,'15N &amp; 18O-TON'!E54)</f>
        <v/>
      </c>
      <c r="E44" s="341" t="str">
        <f t="shared" si="0"/>
        <v/>
      </c>
      <c r="F44" s="391" t="e">
        <f t="shared" si="1"/>
        <v>#VALUE!</v>
      </c>
      <c r="G44" s="329"/>
    </row>
    <row r="45" spans="1:7" x14ac:dyDescent="0.2">
      <c r="A45" s="344">
        <f>'15N &amp; 18O-TON'!A55</f>
        <v>41</v>
      </c>
      <c r="B45" s="223">
        <f>'15N &amp; 18O-TON'!B55</f>
        <v>0</v>
      </c>
      <c r="C45" s="223">
        <f>'15N &amp; 18O-TON'!C55</f>
        <v>0</v>
      </c>
      <c r="D45" s="174" t="str">
        <f>IF(ISNUMBER('15N &amp; 18O-TON'!G55),'15N &amp; 18O-TON'!G55,'15N &amp; 18O-TON'!E55)</f>
        <v/>
      </c>
      <c r="E45" s="341" t="str">
        <f t="shared" si="0"/>
        <v/>
      </c>
      <c r="F45" s="391" t="e">
        <f t="shared" si="1"/>
        <v>#VALUE!</v>
      </c>
      <c r="G45" s="329"/>
    </row>
    <row r="46" spans="1:7" x14ac:dyDescent="0.2">
      <c r="A46" s="344">
        <f>'15N &amp; 18O-TON'!A56</f>
        <v>42</v>
      </c>
      <c r="B46" s="223">
        <f>'15N &amp; 18O-TON'!B56</f>
        <v>0</v>
      </c>
      <c r="C46" s="223">
        <f>'15N &amp; 18O-TON'!C56</f>
        <v>0</v>
      </c>
      <c r="D46" s="174" t="str">
        <f>IF(ISNUMBER('15N &amp; 18O-TON'!G56),'15N &amp; 18O-TON'!G56,'15N &amp; 18O-TON'!E56)</f>
        <v/>
      </c>
      <c r="E46" s="341" t="str">
        <f t="shared" si="0"/>
        <v/>
      </c>
      <c r="F46" s="391" t="e">
        <f t="shared" si="1"/>
        <v>#VALUE!</v>
      </c>
      <c r="G46" s="329"/>
    </row>
    <row r="47" spans="1:7" x14ac:dyDescent="0.2">
      <c r="A47" s="344">
        <f>'15N &amp; 18O-TON'!A57</f>
        <v>43</v>
      </c>
      <c r="B47" s="223">
        <f>'15N &amp; 18O-TON'!B57</f>
        <v>0</v>
      </c>
      <c r="C47" s="223">
        <f>'15N &amp; 18O-TON'!C57</f>
        <v>0</v>
      </c>
      <c r="D47" s="174" t="str">
        <f>IF(ISNUMBER('15N &amp; 18O-TON'!G57),'15N &amp; 18O-TON'!G57,'15N &amp; 18O-TON'!E57)</f>
        <v/>
      </c>
      <c r="E47" s="341" t="str">
        <f t="shared" si="0"/>
        <v/>
      </c>
      <c r="F47" s="391" t="e">
        <f t="shared" si="1"/>
        <v>#VALUE!</v>
      </c>
      <c r="G47" s="329"/>
    </row>
    <row r="48" spans="1:7" x14ac:dyDescent="0.2">
      <c r="A48" s="344">
        <f>'15N &amp; 18O-TON'!A58</f>
        <v>44</v>
      </c>
      <c r="B48" s="223">
        <f>'15N &amp; 18O-TON'!B58</f>
        <v>0</v>
      </c>
      <c r="C48" s="223">
        <f>'15N &amp; 18O-TON'!C58</f>
        <v>0</v>
      </c>
      <c r="D48" s="174" t="str">
        <f>IF(ISNUMBER('15N &amp; 18O-TON'!G58),'15N &amp; 18O-TON'!G58,'15N &amp; 18O-TON'!E58)</f>
        <v/>
      </c>
      <c r="E48" s="341" t="str">
        <f t="shared" si="0"/>
        <v/>
      </c>
      <c r="F48" s="391" t="e">
        <f t="shared" si="1"/>
        <v>#VALUE!</v>
      </c>
      <c r="G48" s="329"/>
    </row>
    <row r="49" spans="1:7" x14ac:dyDescent="0.2">
      <c r="A49" s="344">
        <f>'15N &amp; 18O-TON'!A59</f>
        <v>45</v>
      </c>
      <c r="B49" s="223">
        <f>'15N &amp; 18O-TON'!B59</f>
        <v>0</v>
      </c>
      <c r="C49" s="223">
        <f>'15N &amp; 18O-TON'!C59</f>
        <v>0</v>
      </c>
      <c r="D49" s="174" t="str">
        <f>IF(ISNUMBER('15N &amp; 18O-TON'!G59),'15N &amp; 18O-TON'!G59,'15N &amp; 18O-TON'!E59)</f>
        <v/>
      </c>
      <c r="E49" s="341" t="str">
        <f t="shared" si="0"/>
        <v/>
      </c>
      <c r="F49" s="391" t="e">
        <f t="shared" si="1"/>
        <v>#VALUE!</v>
      </c>
      <c r="G49" s="329"/>
    </row>
    <row r="50" spans="1:7" x14ac:dyDescent="0.2">
      <c r="A50" s="344">
        <f>'15N &amp; 18O-TON'!A60</f>
        <v>46</v>
      </c>
      <c r="B50" s="223">
        <f>'15N &amp; 18O-TON'!B60</f>
        <v>0</v>
      </c>
      <c r="C50" s="223">
        <f>'15N &amp; 18O-TON'!C60</f>
        <v>0</v>
      </c>
      <c r="D50" s="174" t="str">
        <f>IF(ISNUMBER('15N &amp; 18O-TON'!G60),'15N &amp; 18O-TON'!G60,'15N &amp; 18O-TON'!E60)</f>
        <v/>
      </c>
      <c r="E50" s="341" t="str">
        <f t="shared" si="0"/>
        <v/>
      </c>
      <c r="F50" s="391" t="e">
        <f t="shared" si="1"/>
        <v>#VALUE!</v>
      </c>
      <c r="G50" s="329"/>
    </row>
    <row r="51" spans="1:7" x14ac:dyDescent="0.2">
      <c r="A51" s="344">
        <f>'15N &amp; 18O-TON'!A61</f>
        <v>47</v>
      </c>
      <c r="B51" s="223">
        <f>'15N &amp; 18O-TON'!B61</f>
        <v>0</v>
      </c>
      <c r="C51" s="223">
        <f>'15N &amp; 18O-TON'!C61</f>
        <v>0</v>
      </c>
      <c r="D51" s="174" t="str">
        <f>IF(ISNUMBER('15N &amp; 18O-TON'!G61),'15N &amp; 18O-TON'!G61,'15N &amp; 18O-TON'!E61)</f>
        <v/>
      </c>
      <c r="E51" s="341" t="str">
        <f t="shared" si="0"/>
        <v/>
      </c>
      <c r="F51" s="391" t="e">
        <f t="shared" si="1"/>
        <v>#VALUE!</v>
      </c>
      <c r="G51" s="329"/>
    </row>
    <row r="52" spans="1:7" x14ac:dyDescent="0.2">
      <c r="A52" s="344">
        <f>'15N &amp; 18O-TON'!A62</f>
        <v>48</v>
      </c>
      <c r="B52" s="223">
        <f>'15N &amp; 18O-TON'!B62</f>
        <v>0</v>
      </c>
      <c r="C52" s="223">
        <f>'15N &amp; 18O-TON'!C62</f>
        <v>0</v>
      </c>
      <c r="D52" s="174" t="str">
        <f>IF(ISNUMBER('15N &amp; 18O-TON'!G62),'15N &amp; 18O-TON'!G62,'15N &amp; 18O-TON'!E62)</f>
        <v/>
      </c>
      <c r="E52" s="341" t="str">
        <f t="shared" si="0"/>
        <v/>
      </c>
      <c r="F52" s="391" t="e">
        <f t="shared" si="1"/>
        <v>#VALUE!</v>
      </c>
      <c r="G52" s="329"/>
    </row>
    <row r="53" spans="1:7" x14ac:dyDescent="0.2">
      <c r="A53" s="344">
        <f>'15N &amp; 18O-TON'!A63</f>
        <v>49</v>
      </c>
      <c r="B53" s="223">
        <f>'15N &amp; 18O-TON'!B63</f>
        <v>0</v>
      </c>
      <c r="C53" s="223">
        <f>'15N &amp; 18O-TON'!C63</f>
        <v>0</v>
      </c>
      <c r="D53" s="174" t="str">
        <f>IF(ISNUMBER('15N &amp; 18O-TON'!G63),'15N &amp; 18O-TON'!G63,'15N &amp; 18O-TON'!E63)</f>
        <v/>
      </c>
      <c r="E53" s="341" t="str">
        <f t="shared" si="0"/>
        <v/>
      </c>
      <c r="F53" s="391" t="e">
        <f t="shared" si="1"/>
        <v>#VALUE!</v>
      </c>
      <c r="G53" s="329"/>
    </row>
    <row r="54" spans="1:7" x14ac:dyDescent="0.2">
      <c r="A54" s="344">
        <f>'15N &amp; 18O-TON'!A64</f>
        <v>50</v>
      </c>
      <c r="B54" s="223">
        <f>'15N &amp; 18O-TON'!B64</f>
        <v>0</v>
      </c>
      <c r="C54" s="223">
        <f>'15N &amp; 18O-TON'!C64</f>
        <v>0</v>
      </c>
      <c r="D54" s="174" t="str">
        <f>IF(ISNUMBER('15N &amp; 18O-TON'!G64),'15N &amp; 18O-TON'!G64,'15N &amp; 18O-TON'!E64)</f>
        <v/>
      </c>
      <c r="E54" s="341" t="str">
        <f t="shared" si="0"/>
        <v/>
      </c>
      <c r="F54" s="391" t="e">
        <f t="shared" si="1"/>
        <v>#VALUE!</v>
      </c>
      <c r="G54" s="329"/>
    </row>
    <row r="55" spans="1:7" x14ac:dyDescent="0.2">
      <c r="A55" s="344">
        <f>'15N &amp; 18O-TON'!A65</f>
        <v>51</v>
      </c>
      <c r="B55" s="223">
        <f>'15N &amp; 18O-TON'!B65</f>
        <v>0</v>
      </c>
      <c r="C55" s="223">
        <f>'15N &amp; 18O-TON'!C65</f>
        <v>0</v>
      </c>
      <c r="D55" s="174" t="str">
        <f>IF(ISNUMBER('15N &amp; 18O-TON'!G65),'15N &amp; 18O-TON'!G65,'15N &amp; 18O-TON'!E65)</f>
        <v/>
      </c>
      <c r="E55" s="341" t="str">
        <f t="shared" si="0"/>
        <v/>
      </c>
      <c r="F55" s="391" t="e">
        <f t="shared" si="1"/>
        <v>#VALUE!</v>
      </c>
      <c r="G55" s="329"/>
    </row>
    <row r="56" spans="1:7" x14ac:dyDescent="0.2">
      <c r="A56" s="344">
        <f>'15N &amp; 18O-TON'!A66</f>
        <v>52</v>
      </c>
      <c r="B56" s="223">
        <f>'15N &amp; 18O-TON'!B66</f>
        <v>0</v>
      </c>
      <c r="C56" s="223">
        <f>'15N &amp; 18O-TON'!C66</f>
        <v>0</v>
      </c>
      <c r="D56" s="174" t="str">
        <f>IF(ISNUMBER('15N &amp; 18O-TON'!G66),'15N &amp; 18O-TON'!G66,'15N &amp; 18O-TON'!E66)</f>
        <v/>
      </c>
      <c r="E56" s="341" t="str">
        <f t="shared" si="0"/>
        <v/>
      </c>
      <c r="F56" s="391" t="e">
        <f t="shared" si="1"/>
        <v>#VALUE!</v>
      </c>
      <c r="G56" s="329"/>
    </row>
    <row r="57" spans="1:7" x14ac:dyDescent="0.2">
      <c r="A57" s="344">
        <f>'15N &amp; 18O-TON'!A67</f>
        <v>53</v>
      </c>
      <c r="B57" s="223">
        <f>'15N &amp; 18O-TON'!B67</f>
        <v>0</v>
      </c>
      <c r="C57" s="223">
        <f>'15N &amp; 18O-TON'!C67</f>
        <v>0</v>
      </c>
      <c r="D57" s="174" t="str">
        <f>IF(ISNUMBER('15N &amp; 18O-TON'!G67),'15N &amp; 18O-TON'!G67,'15N &amp; 18O-TON'!E67)</f>
        <v/>
      </c>
      <c r="E57" s="341" t="str">
        <f t="shared" si="0"/>
        <v/>
      </c>
      <c r="F57" s="391" t="e">
        <f t="shared" si="1"/>
        <v>#VALUE!</v>
      </c>
      <c r="G57" s="329"/>
    </row>
    <row r="58" spans="1:7" x14ac:dyDescent="0.2">
      <c r="A58" s="344">
        <f>'15N &amp; 18O-TON'!A68</f>
        <v>54</v>
      </c>
      <c r="B58" s="223">
        <f>'15N &amp; 18O-TON'!B68</f>
        <v>0</v>
      </c>
      <c r="C58" s="223">
        <f>'15N &amp; 18O-TON'!C68</f>
        <v>0</v>
      </c>
      <c r="D58" s="174" t="str">
        <f>IF(ISNUMBER('15N &amp; 18O-TON'!G68),'15N &amp; 18O-TON'!G68,'15N &amp; 18O-TON'!E68)</f>
        <v/>
      </c>
      <c r="E58" s="341" t="str">
        <f t="shared" si="0"/>
        <v/>
      </c>
      <c r="F58" s="391" t="e">
        <f t="shared" si="1"/>
        <v>#VALUE!</v>
      </c>
      <c r="G58" s="329"/>
    </row>
    <row r="59" spans="1:7" x14ac:dyDescent="0.2">
      <c r="A59" s="344">
        <f>'15N &amp; 18O-TON'!A69</f>
        <v>55</v>
      </c>
      <c r="B59" s="223">
        <f>'15N &amp; 18O-TON'!B69</f>
        <v>0</v>
      </c>
      <c r="C59" s="223">
        <f>'15N &amp; 18O-TON'!C69</f>
        <v>0</v>
      </c>
      <c r="D59" s="174" t="str">
        <f>IF(ISNUMBER('15N &amp; 18O-TON'!G69),'15N &amp; 18O-TON'!G69,'15N &amp; 18O-TON'!E69)</f>
        <v/>
      </c>
      <c r="E59" s="341" t="str">
        <f t="shared" si="0"/>
        <v/>
      </c>
      <c r="F59" s="391" t="e">
        <f t="shared" si="1"/>
        <v>#VALUE!</v>
      </c>
      <c r="G59" s="329"/>
    </row>
    <row r="60" spans="1:7" x14ac:dyDescent="0.2">
      <c r="A60" s="344">
        <f>'15N &amp; 18O-TON'!A70</f>
        <v>56</v>
      </c>
      <c r="B60" s="223">
        <f>'15N &amp; 18O-TON'!B70</f>
        <v>0</v>
      </c>
      <c r="C60" s="223">
        <f>'15N &amp; 18O-TON'!C70</f>
        <v>0</v>
      </c>
      <c r="D60" s="174" t="str">
        <f>IF(ISNUMBER('15N &amp; 18O-TON'!G70),'15N &amp; 18O-TON'!G70,'15N &amp; 18O-TON'!E70)</f>
        <v/>
      </c>
      <c r="E60" s="341" t="str">
        <f t="shared" si="0"/>
        <v/>
      </c>
      <c r="F60" s="391" t="e">
        <f t="shared" si="1"/>
        <v>#VALUE!</v>
      </c>
      <c r="G60" s="329"/>
    </row>
    <row r="61" spans="1:7" x14ac:dyDescent="0.2">
      <c r="A61" s="344">
        <f>'15N &amp; 18O-TON'!A71</f>
        <v>57</v>
      </c>
      <c r="B61" s="223">
        <f>'15N &amp; 18O-TON'!B71</f>
        <v>0</v>
      </c>
      <c r="C61" s="223">
        <f>'15N &amp; 18O-TON'!C71</f>
        <v>0</v>
      </c>
      <c r="D61" s="174" t="str">
        <f>IF(ISNUMBER('15N &amp; 18O-TON'!G71),'15N &amp; 18O-TON'!G71,'15N &amp; 18O-TON'!E71)</f>
        <v/>
      </c>
      <c r="E61" s="341" t="str">
        <f t="shared" si="0"/>
        <v/>
      </c>
      <c r="F61" s="391" t="e">
        <f t="shared" si="1"/>
        <v>#VALUE!</v>
      </c>
      <c r="G61" s="329"/>
    </row>
    <row r="62" spans="1:7" x14ac:dyDescent="0.2">
      <c r="A62" s="344">
        <f>'15N &amp; 18O-TON'!A72</f>
        <v>58</v>
      </c>
      <c r="B62" s="223">
        <f>'15N &amp; 18O-TON'!B72</f>
        <v>0</v>
      </c>
      <c r="C62" s="223">
        <f>'15N &amp; 18O-TON'!C72</f>
        <v>0</v>
      </c>
      <c r="D62" s="174" t="str">
        <f>IF(ISNUMBER('15N &amp; 18O-TON'!G72),'15N &amp; 18O-TON'!G72,'15N &amp; 18O-TON'!E72)</f>
        <v/>
      </c>
      <c r="E62" s="341" t="str">
        <f t="shared" si="0"/>
        <v/>
      </c>
      <c r="F62" s="391" t="e">
        <f t="shared" si="1"/>
        <v>#VALUE!</v>
      </c>
      <c r="G62" s="329"/>
    </row>
    <row r="63" spans="1:7" x14ac:dyDescent="0.2">
      <c r="A63" s="344">
        <f>'15N &amp; 18O-TON'!A73</f>
        <v>59</v>
      </c>
      <c r="B63" s="223">
        <f>'15N &amp; 18O-TON'!B73</f>
        <v>0</v>
      </c>
      <c r="C63" s="223">
        <f>'15N &amp; 18O-TON'!C73</f>
        <v>0</v>
      </c>
      <c r="D63" s="174" t="str">
        <f>IF(ISNUMBER('15N &amp; 18O-TON'!G73),'15N &amp; 18O-TON'!G73,'15N &amp; 18O-TON'!E73)</f>
        <v/>
      </c>
      <c r="E63" s="341" t="str">
        <f t="shared" si="0"/>
        <v/>
      </c>
      <c r="F63" s="391" t="e">
        <f t="shared" si="1"/>
        <v>#VALUE!</v>
      </c>
      <c r="G63" s="329"/>
    </row>
    <row r="64" spans="1:7" x14ac:dyDescent="0.2">
      <c r="A64" s="344">
        <f>'15N &amp; 18O-TON'!A74</f>
        <v>60</v>
      </c>
      <c r="B64" s="223">
        <f>'15N &amp; 18O-TON'!B74</f>
        <v>0</v>
      </c>
      <c r="C64" s="223">
        <f>'15N &amp; 18O-TON'!C74</f>
        <v>0</v>
      </c>
      <c r="D64" s="174" t="str">
        <f>IF(ISNUMBER('15N &amp; 18O-TON'!G74),'15N &amp; 18O-TON'!G74,'15N &amp; 18O-TON'!E74)</f>
        <v/>
      </c>
      <c r="E64" s="341" t="str">
        <f t="shared" si="0"/>
        <v/>
      </c>
      <c r="F64" s="391" t="e">
        <f t="shared" si="1"/>
        <v>#VALUE!</v>
      </c>
      <c r="G64" s="329"/>
    </row>
    <row r="65" spans="1:7" x14ac:dyDescent="0.2">
      <c r="A65" s="344">
        <f>'15N &amp; 18O-TON'!A75</f>
        <v>61</v>
      </c>
      <c r="B65" s="223">
        <f>'15N &amp; 18O-TON'!B75</f>
        <v>0</v>
      </c>
      <c r="C65" s="223">
        <f>'15N &amp; 18O-TON'!C75</f>
        <v>0</v>
      </c>
      <c r="D65" s="174" t="str">
        <f>IF(ISNUMBER('15N &amp; 18O-TON'!G75),'15N &amp; 18O-TON'!G75,'15N &amp; 18O-TON'!E75)</f>
        <v/>
      </c>
      <c r="E65" s="341" t="str">
        <f t="shared" si="0"/>
        <v/>
      </c>
      <c r="F65" s="391" t="e">
        <f t="shared" si="1"/>
        <v>#VALUE!</v>
      </c>
      <c r="G65" s="329"/>
    </row>
    <row r="66" spans="1:7" x14ac:dyDescent="0.2">
      <c r="A66" s="344">
        <f>'15N &amp; 18O-TON'!A76</f>
        <v>62</v>
      </c>
      <c r="B66" s="223">
        <f>'15N &amp; 18O-TON'!B76</f>
        <v>0</v>
      </c>
      <c r="C66" s="223">
        <f>'15N &amp; 18O-TON'!C76</f>
        <v>0</v>
      </c>
      <c r="D66" s="174" t="str">
        <f>IF(ISNUMBER('15N &amp; 18O-TON'!G76),'15N &amp; 18O-TON'!G76,'15N &amp; 18O-TON'!E76)</f>
        <v/>
      </c>
      <c r="E66" s="341" t="str">
        <f t="shared" si="0"/>
        <v/>
      </c>
      <c r="F66" s="391" t="e">
        <f t="shared" si="1"/>
        <v>#VALUE!</v>
      </c>
      <c r="G66" s="329"/>
    </row>
    <row r="67" spans="1:7" x14ac:dyDescent="0.2">
      <c r="A67" s="344">
        <f>'15N &amp; 18O-TON'!A77</f>
        <v>63</v>
      </c>
      <c r="B67" s="223">
        <f>'15N &amp; 18O-TON'!B77</f>
        <v>0</v>
      </c>
      <c r="C67" s="223">
        <f>'15N &amp; 18O-TON'!C77</f>
        <v>0</v>
      </c>
      <c r="D67" s="174" t="str">
        <f>IF(ISNUMBER('15N &amp; 18O-TON'!G77),'15N &amp; 18O-TON'!G77,'15N &amp; 18O-TON'!E77)</f>
        <v/>
      </c>
      <c r="E67" s="341" t="str">
        <f t="shared" si="0"/>
        <v/>
      </c>
      <c r="F67" s="391" t="e">
        <f t="shared" si="1"/>
        <v>#VALUE!</v>
      </c>
      <c r="G67" s="329"/>
    </row>
    <row r="68" spans="1:7" x14ac:dyDescent="0.2">
      <c r="A68" s="344">
        <f>'15N &amp; 18O-TON'!A78</f>
        <v>64</v>
      </c>
      <c r="B68" s="223">
        <f>'15N &amp; 18O-TON'!B78</f>
        <v>0</v>
      </c>
      <c r="C68" s="223">
        <f>'15N &amp; 18O-TON'!C78</f>
        <v>0</v>
      </c>
      <c r="D68" s="174" t="str">
        <f>IF(ISNUMBER('15N &amp; 18O-TON'!G78),'15N &amp; 18O-TON'!G78,'15N &amp; 18O-TON'!E78)</f>
        <v/>
      </c>
      <c r="E68" s="341" t="str">
        <f t="shared" si="0"/>
        <v/>
      </c>
      <c r="F68" s="391" t="e">
        <f t="shared" si="1"/>
        <v>#VALUE!</v>
      </c>
      <c r="G68" s="329"/>
    </row>
    <row r="69" spans="1:7" x14ac:dyDescent="0.2">
      <c r="A69" s="344">
        <f>'15N &amp; 18O-TON'!A79</f>
        <v>65</v>
      </c>
      <c r="B69" s="223">
        <f>'15N &amp; 18O-TON'!B79</f>
        <v>0</v>
      </c>
      <c r="C69" s="223">
        <f>'15N &amp; 18O-TON'!C79</f>
        <v>0</v>
      </c>
      <c r="D69" s="174" t="str">
        <f>IF(ISNUMBER('15N &amp; 18O-TON'!G79),'15N &amp; 18O-TON'!G79,'15N &amp; 18O-TON'!E79)</f>
        <v/>
      </c>
      <c r="E69" s="341" t="str">
        <f t="shared" si="0"/>
        <v/>
      </c>
      <c r="F69" s="391" t="e">
        <f t="shared" si="1"/>
        <v>#VALUE!</v>
      </c>
      <c r="G69" s="329"/>
    </row>
    <row r="70" spans="1:7" x14ac:dyDescent="0.2">
      <c r="A70" s="344">
        <f>'15N &amp; 18O-TON'!A80</f>
        <v>66</v>
      </c>
      <c r="B70" s="223">
        <f>'15N &amp; 18O-TON'!B80</f>
        <v>0</v>
      </c>
      <c r="C70" s="223">
        <f>'15N &amp; 18O-TON'!C80</f>
        <v>0</v>
      </c>
      <c r="D70" s="174" t="str">
        <f>IF(ISNUMBER('15N &amp; 18O-TON'!G80),'15N &amp; 18O-TON'!G80,'15N &amp; 18O-TON'!E80)</f>
        <v/>
      </c>
      <c r="E70" s="341" t="str">
        <f t="shared" ref="E70:E79" si="2">IF(ISNUMBER($D70),IF($D70&lt;=$E$3,IF(($D$3*62/D70/1000)&gt;12.5,"12.5",$D$3*62/D70/1000),""),"")</f>
        <v/>
      </c>
      <c r="F70" s="391" t="e">
        <f t="shared" ref="F70:F79" si="3">IF($D70&gt;=$E$3,($D$3*62/$D70/1000)/0.15,"")</f>
        <v>#VALUE!</v>
      </c>
      <c r="G70" s="329"/>
    </row>
    <row r="71" spans="1:7" x14ac:dyDescent="0.2">
      <c r="A71" s="344">
        <f>'15N &amp; 18O-TON'!A81</f>
        <v>67</v>
      </c>
      <c r="B71" s="223">
        <f>'15N &amp; 18O-TON'!B81</f>
        <v>0</v>
      </c>
      <c r="C71" s="223">
        <f>'15N &amp; 18O-TON'!C81</f>
        <v>0</v>
      </c>
      <c r="D71" s="174" t="str">
        <f>IF(ISNUMBER('15N &amp; 18O-TON'!G81),'15N &amp; 18O-TON'!G81,'15N &amp; 18O-TON'!E81)</f>
        <v/>
      </c>
      <c r="E71" s="341" t="str">
        <f t="shared" si="2"/>
        <v/>
      </c>
      <c r="F71" s="391" t="e">
        <f t="shared" si="3"/>
        <v>#VALUE!</v>
      </c>
      <c r="G71" s="329"/>
    </row>
    <row r="72" spans="1:7" x14ac:dyDescent="0.2">
      <c r="A72" s="344">
        <f>'15N &amp; 18O-TON'!A82</f>
        <v>68</v>
      </c>
      <c r="B72" s="223">
        <f>'15N &amp; 18O-TON'!B82</f>
        <v>0</v>
      </c>
      <c r="C72" s="223">
        <f>'15N &amp; 18O-TON'!C82</f>
        <v>0</v>
      </c>
      <c r="D72" s="174" t="str">
        <f>IF(ISNUMBER('15N &amp; 18O-TON'!G82),'15N &amp; 18O-TON'!G82,'15N &amp; 18O-TON'!E82)</f>
        <v/>
      </c>
      <c r="E72" s="341" t="str">
        <f t="shared" si="2"/>
        <v/>
      </c>
      <c r="F72" s="391" t="e">
        <f t="shared" si="3"/>
        <v>#VALUE!</v>
      </c>
      <c r="G72" s="329"/>
    </row>
    <row r="73" spans="1:7" x14ac:dyDescent="0.2">
      <c r="A73" s="344">
        <f>'15N &amp; 18O-TON'!A83</f>
        <v>69</v>
      </c>
      <c r="B73" s="223">
        <f>'15N &amp; 18O-TON'!B83</f>
        <v>0</v>
      </c>
      <c r="C73" s="223">
        <f>'15N &amp; 18O-TON'!C83</f>
        <v>0</v>
      </c>
      <c r="D73" s="174" t="str">
        <f>IF(ISNUMBER('15N &amp; 18O-TON'!G83),'15N &amp; 18O-TON'!G83,'15N &amp; 18O-TON'!E83)</f>
        <v/>
      </c>
      <c r="E73" s="341" t="str">
        <f t="shared" si="2"/>
        <v/>
      </c>
      <c r="F73" s="391" t="e">
        <f t="shared" si="3"/>
        <v>#VALUE!</v>
      </c>
      <c r="G73" s="329"/>
    </row>
    <row r="74" spans="1:7" x14ac:dyDescent="0.2">
      <c r="A74" s="344">
        <f>'15N &amp; 18O-TON'!A84</f>
        <v>70</v>
      </c>
      <c r="B74" s="223">
        <f>'15N &amp; 18O-TON'!B84</f>
        <v>0</v>
      </c>
      <c r="C74" s="223">
        <f>'15N &amp; 18O-TON'!C84</f>
        <v>0</v>
      </c>
      <c r="D74" s="174" t="str">
        <f>IF(ISNUMBER('15N &amp; 18O-TON'!G84),'15N &amp; 18O-TON'!G84,'15N &amp; 18O-TON'!E84)</f>
        <v/>
      </c>
      <c r="E74" s="341" t="str">
        <f t="shared" si="2"/>
        <v/>
      </c>
      <c r="F74" s="391" t="e">
        <f t="shared" si="3"/>
        <v>#VALUE!</v>
      </c>
      <c r="G74" s="329"/>
    </row>
    <row r="75" spans="1:7" x14ac:dyDescent="0.2">
      <c r="A75" s="344">
        <f>'15N &amp; 18O-TON'!A85</f>
        <v>71</v>
      </c>
      <c r="B75" s="223">
        <f>'15N &amp; 18O-TON'!B85</f>
        <v>0</v>
      </c>
      <c r="C75" s="223">
        <f>'15N &amp; 18O-TON'!C85</f>
        <v>0</v>
      </c>
      <c r="D75" s="174" t="str">
        <f>IF(ISNUMBER('15N &amp; 18O-TON'!G85),'15N &amp; 18O-TON'!G85,'15N &amp; 18O-TON'!E85)</f>
        <v/>
      </c>
      <c r="E75" s="341" t="str">
        <f t="shared" si="2"/>
        <v/>
      </c>
      <c r="F75" s="391" t="e">
        <f t="shared" si="3"/>
        <v>#VALUE!</v>
      </c>
      <c r="G75" s="329"/>
    </row>
    <row r="76" spans="1:7" x14ac:dyDescent="0.2">
      <c r="A76" s="344">
        <f>'15N &amp; 18O-TON'!A86</f>
        <v>72</v>
      </c>
      <c r="B76" s="223">
        <f>'15N &amp; 18O-TON'!B86</f>
        <v>0</v>
      </c>
      <c r="C76" s="223">
        <f>'15N &amp; 18O-TON'!C86</f>
        <v>0</v>
      </c>
      <c r="D76" s="174" t="str">
        <f>IF(ISNUMBER('15N &amp; 18O-TON'!G86),'15N &amp; 18O-TON'!G86,'15N &amp; 18O-TON'!E86)</f>
        <v/>
      </c>
      <c r="E76" s="341" t="str">
        <f t="shared" si="2"/>
        <v/>
      </c>
      <c r="F76" s="391" t="e">
        <f t="shared" si="3"/>
        <v>#VALUE!</v>
      </c>
      <c r="G76" s="329"/>
    </row>
    <row r="77" spans="1:7" x14ac:dyDescent="0.2">
      <c r="A77" s="344">
        <f>'15N &amp; 18O-TON'!A87</f>
        <v>73</v>
      </c>
      <c r="B77" s="223">
        <f>'15N &amp; 18O-TON'!B87</f>
        <v>0</v>
      </c>
      <c r="C77" s="223">
        <f>'15N &amp; 18O-TON'!C87</f>
        <v>0</v>
      </c>
      <c r="D77" s="174" t="str">
        <f>IF(ISNUMBER('15N &amp; 18O-TON'!G87),'15N &amp; 18O-TON'!G87,'15N &amp; 18O-TON'!E87)</f>
        <v/>
      </c>
      <c r="E77" s="341" t="str">
        <f t="shared" si="2"/>
        <v/>
      </c>
      <c r="F77" s="391" t="e">
        <f t="shared" si="3"/>
        <v>#VALUE!</v>
      </c>
      <c r="G77" s="329"/>
    </row>
    <row r="78" spans="1:7" x14ac:dyDescent="0.2">
      <c r="A78" s="344">
        <f>'15N &amp; 18O-TON'!A88</f>
        <v>74</v>
      </c>
      <c r="B78" s="223">
        <f>'15N &amp; 18O-TON'!B88</f>
        <v>0</v>
      </c>
      <c r="C78" s="223">
        <f>'15N &amp; 18O-TON'!C88</f>
        <v>0</v>
      </c>
      <c r="D78" s="174" t="str">
        <f>IF(ISNUMBER('15N &amp; 18O-TON'!G88),'15N &amp; 18O-TON'!G88,'15N &amp; 18O-TON'!E88)</f>
        <v/>
      </c>
      <c r="E78" s="341" t="str">
        <f t="shared" si="2"/>
        <v/>
      </c>
      <c r="F78" s="391" t="e">
        <f t="shared" si="3"/>
        <v>#VALUE!</v>
      </c>
      <c r="G78" s="329"/>
    </row>
    <row r="79" spans="1:7" ht="15.75" x14ac:dyDescent="0.25">
      <c r="A79" s="344">
        <f>'15N &amp; 18O-TON'!A89</f>
        <v>75</v>
      </c>
      <c r="B79" s="223">
        <f>'15N &amp; 18O-TON'!B89</f>
        <v>0</v>
      </c>
      <c r="C79" s="223">
        <f>'15N &amp; 18O-TON'!C89</f>
        <v>0</v>
      </c>
      <c r="D79" s="174" t="str">
        <f>IF(ISNUMBER('15N &amp; 18O-TON'!G89),'15N &amp; 18O-TON'!G89,'15N &amp; 18O-TON'!E89)</f>
        <v/>
      </c>
      <c r="E79" s="341" t="str">
        <f t="shared" si="2"/>
        <v/>
      </c>
      <c r="F79" s="391" t="e">
        <f t="shared" si="3"/>
        <v>#VALUE!</v>
      </c>
      <c r="G79" s="343"/>
    </row>
    <row r="80" spans="1:7" x14ac:dyDescent="0.2">
      <c r="C80" s="175"/>
    </row>
    <row r="81" spans="3:3" x14ac:dyDescent="0.2">
      <c r="C81" s="175"/>
    </row>
    <row r="82" spans="3:3" x14ac:dyDescent="0.2">
      <c r="C82" s="175"/>
    </row>
    <row r="83" spans="3:3" x14ac:dyDescent="0.2">
      <c r="C83" s="175"/>
    </row>
    <row r="84" spans="3:3" x14ac:dyDescent="0.2">
      <c r="C84" s="175"/>
    </row>
    <row r="85" spans="3:3" x14ac:dyDescent="0.2">
      <c r="C85" s="175"/>
    </row>
    <row r="86" spans="3:3" x14ac:dyDescent="0.2">
      <c r="C86" s="175"/>
    </row>
    <row r="87" spans="3:3" x14ac:dyDescent="0.2">
      <c r="C87" s="175"/>
    </row>
    <row r="88" spans="3:3" x14ac:dyDescent="0.2">
      <c r="C88" s="175"/>
    </row>
    <row r="89" spans="3:3" x14ac:dyDescent="0.2">
      <c r="C89" s="175"/>
    </row>
    <row r="90" spans="3:3" x14ac:dyDescent="0.2">
      <c r="C90" s="175"/>
    </row>
    <row r="91" spans="3:3" x14ac:dyDescent="0.2">
      <c r="C91" s="175"/>
    </row>
    <row r="92" spans="3:3" x14ac:dyDescent="0.2">
      <c r="C92" s="175"/>
    </row>
    <row r="93" spans="3:3" x14ac:dyDescent="0.2">
      <c r="C93" s="175"/>
    </row>
    <row r="94" spans="3:3" x14ac:dyDescent="0.2">
      <c r="C94" s="175"/>
    </row>
    <row r="95" spans="3:3" x14ac:dyDescent="0.2">
      <c r="C95" s="175"/>
    </row>
    <row r="96" spans="3:3" x14ac:dyDescent="0.2">
      <c r="C96" s="175"/>
    </row>
    <row r="97" spans="3:3" x14ac:dyDescent="0.2">
      <c r="C97" s="175"/>
    </row>
    <row r="98" spans="3:3" x14ac:dyDescent="0.2">
      <c r="C98" s="175"/>
    </row>
    <row r="99" spans="3:3" x14ac:dyDescent="0.2">
      <c r="C99" s="175"/>
    </row>
    <row r="100" spans="3:3" x14ac:dyDescent="0.2">
      <c r="C100" s="175"/>
    </row>
    <row r="101" spans="3:3" x14ac:dyDescent="0.2">
      <c r="C101" s="175"/>
    </row>
    <row r="102" spans="3:3" x14ac:dyDescent="0.2">
      <c r="C102" s="175"/>
    </row>
    <row r="103" spans="3:3" x14ac:dyDescent="0.2">
      <c r="C103" s="175"/>
    </row>
    <row r="104" spans="3:3" x14ac:dyDescent="0.2">
      <c r="C104" s="175"/>
    </row>
    <row r="105" spans="3:3" x14ac:dyDescent="0.2">
      <c r="C105" s="175"/>
    </row>
    <row r="106" spans="3:3" x14ac:dyDescent="0.2">
      <c r="C106" s="175"/>
    </row>
    <row r="107" spans="3:3" x14ac:dyDescent="0.2">
      <c r="C107" s="175"/>
    </row>
    <row r="108" spans="3:3" x14ac:dyDescent="0.2">
      <c r="C108" s="175"/>
    </row>
    <row r="109" spans="3:3" x14ac:dyDescent="0.2">
      <c r="C109" s="175"/>
    </row>
    <row r="110" spans="3:3" x14ac:dyDescent="0.2">
      <c r="C110" s="175"/>
    </row>
    <row r="111" spans="3:3" x14ac:dyDescent="0.2">
      <c r="C111" s="175"/>
    </row>
    <row r="112" spans="3:3" x14ac:dyDescent="0.2">
      <c r="C112" s="175"/>
    </row>
    <row r="113" spans="3:3" x14ac:dyDescent="0.2">
      <c r="C113" s="175"/>
    </row>
    <row r="114" spans="3:3" x14ac:dyDescent="0.2">
      <c r="C114" s="175"/>
    </row>
    <row r="115" spans="3:3" x14ac:dyDescent="0.2">
      <c r="C115" s="175"/>
    </row>
    <row r="116" spans="3:3" x14ac:dyDescent="0.2">
      <c r="C116" s="175"/>
    </row>
    <row r="117" spans="3:3" x14ac:dyDescent="0.2">
      <c r="C117" s="175"/>
    </row>
    <row r="118" spans="3:3" x14ac:dyDescent="0.2">
      <c r="C118" s="175"/>
    </row>
    <row r="119" spans="3:3" x14ac:dyDescent="0.2">
      <c r="C119" s="175"/>
    </row>
    <row r="120" spans="3:3" x14ac:dyDescent="0.2">
      <c r="C120" s="175"/>
    </row>
    <row r="121" spans="3:3" x14ac:dyDescent="0.2">
      <c r="C121" s="175"/>
    </row>
    <row r="122" spans="3:3" x14ac:dyDescent="0.2">
      <c r="C122" s="175"/>
    </row>
    <row r="123" spans="3:3" x14ac:dyDescent="0.2">
      <c r="C123" s="175"/>
    </row>
    <row r="124" spans="3:3" x14ac:dyDescent="0.2">
      <c r="C124" s="175"/>
    </row>
    <row r="125" spans="3:3" x14ac:dyDescent="0.2">
      <c r="C125" s="175"/>
    </row>
    <row r="126" spans="3:3" x14ac:dyDescent="0.2">
      <c r="C126" s="175"/>
    </row>
    <row r="127" spans="3:3" x14ac:dyDescent="0.2">
      <c r="C127" s="175"/>
    </row>
    <row r="128" spans="3:3" x14ac:dyDescent="0.2">
      <c r="C128" s="175"/>
    </row>
    <row r="129" spans="3:3" x14ac:dyDescent="0.2">
      <c r="C129" s="175"/>
    </row>
    <row r="130" spans="3:3" x14ac:dyDescent="0.2">
      <c r="C130" s="175"/>
    </row>
    <row r="131" spans="3:3" x14ac:dyDescent="0.2">
      <c r="C131" s="175"/>
    </row>
    <row r="132" spans="3:3" x14ac:dyDescent="0.2">
      <c r="C132" s="175"/>
    </row>
    <row r="133" spans="3:3" x14ac:dyDescent="0.2">
      <c r="C133" s="175"/>
    </row>
  </sheetData>
  <sheetProtection algorithmName="SHA-512" hashValue="YqvGRElNAkGqckekkGVphbZzJilb2zXJjARNsaUY8LJxzKdcI+ajKhcIVPF0CBCaNEfbru+6BqKGTAwnjrsjWg==" saltValue="XyuckXuktkDdx3CO0HHwLA==" spinCount="100000" sheet="1" objects="1" scenarios="1" selectLockedCells="1"/>
  <phoneticPr fontId="47" type="noConversion"/>
  <pageMargins left="0.75" right="0.75" top="0.7" bottom="0.76" header="0.5" footer="0.5"/>
  <pageSetup scale="61" orientation="portrait" horizontalDpi="300" verticalDpi="300" r:id="rId1"/>
  <headerFooter alignWithMargins="0">
    <oddHeader>Page &amp;P&amp;R&amp;F</oddHeader>
    <oddFooter>&amp;Z&amp;F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82930-EBAD-401B-8529-19A3C2334C9E}">
  <sheetPr>
    <pageSetUpPr fitToPage="1"/>
  </sheetPr>
  <dimension ref="A1:B21"/>
  <sheetViews>
    <sheetView showZeros="0" zoomScale="75" workbookViewId="0">
      <selection activeCell="E15" sqref="E15"/>
    </sheetView>
  </sheetViews>
  <sheetFormatPr defaultRowHeight="12.75" x14ac:dyDescent="0.2"/>
  <cols>
    <col min="1" max="1" width="23.85546875" style="409" customWidth="1"/>
    <col min="2" max="2" width="111.85546875" style="409" customWidth="1"/>
    <col min="3" max="16384" width="9.140625" style="409"/>
  </cols>
  <sheetData>
    <row r="1" spans="1:2" s="405" customFormat="1" ht="23.25" x14ac:dyDescent="0.35">
      <c r="A1" s="403" t="s">
        <v>300</v>
      </c>
      <c r="B1" s="404"/>
    </row>
    <row r="2" spans="1:2" s="405" customFormat="1" ht="15.75" x14ac:dyDescent="0.25">
      <c r="A2" s="406"/>
    </row>
    <row r="3" spans="1:2" s="405" customFormat="1" ht="15.75" x14ac:dyDescent="0.25">
      <c r="A3" s="406" t="s">
        <v>188</v>
      </c>
      <c r="B3" s="410"/>
    </row>
    <row r="4" spans="1:2" s="405" customFormat="1" ht="15.75" x14ac:dyDescent="0.25">
      <c r="A4" s="406" t="s">
        <v>16</v>
      </c>
      <c r="B4" s="410"/>
    </row>
    <row r="5" spans="1:2" s="405" customFormat="1" ht="15.75" x14ac:dyDescent="0.25">
      <c r="A5" s="406" t="s">
        <v>292</v>
      </c>
      <c r="B5" s="410"/>
    </row>
    <row r="6" spans="1:2" s="405" customFormat="1" ht="15.75" x14ac:dyDescent="0.25">
      <c r="A6" s="406" t="s">
        <v>293</v>
      </c>
      <c r="B6" s="410"/>
    </row>
    <row r="7" spans="1:2" s="405" customFormat="1" ht="15.75" x14ac:dyDescent="0.25">
      <c r="A7" s="406" t="s">
        <v>187</v>
      </c>
      <c r="B7" s="410"/>
    </row>
    <row r="8" spans="1:2" s="405" customFormat="1" ht="15.75" x14ac:dyDescent="0.25">
      <c r="A8" s="406" t="s">
        <v>14</v>
      </c>
      <c r="B8" s="410"/>
    </row>
    <row r="9" spans="1:2" s="405" customFormat="1" ht="15.75" x14ac:dyDescent="0.25">
      <c r="A9" s="406" t="s">
        <v>15</v>
      </c>
      <c r="B9" s="410"/>
    </row>
    <row r="10" spans="1:2" s="405" customFormat="1" ht="15.75" x14ac:dyDescent="0.25">
      <c r="A10" s="406" t="s">
        <v>294</v>
      </c>
      <c r="B10" s="410"/>
    </row>
    <row r="11" spans="1:2" s="405" customFormat="1" ht="15.75" x14ac:dyDescent="0.25">
      <c r="A11" s="406" t="s">
        <v>191</v>
      </c>
      <c r="B11" s="410"/>
    </row>
    <row r="12" spans="1:2" s="405" customFormat="1" ht="15.75" x14ac:dyDescent="0.25">
      <c r="A12" s="406" t="s">
        <v>192</v>
      </c>
      <c r="B12" s="410"/>
    </row>
    <row r="13" spans="1:2" s="405" customFormat="1" ht="15.75" x14ac:dyDescent="0.25">
      <c r="A13" s="406"/>
      <c r="B13" s="410"/>
    </row>
    <row r="14" spans="1:2" s="405" customFormat="1" ht="15.75" x14ac:dyDescent="0.25">
      <c r="A14" s="406" t="s">
        <v>127</v>
      </c>
      <c r="B14" s="410"/>
    </row>
    <row r="15" spans="1:2" s="405" customFormat="1" ht="15.75" x14ac:dyDescent="0.25">
      <c r="A15" s="406"/>
      <c r="B15" s="410"/>
    </row>
    <row r="16" spans="1:2" s="405" customFormat="1" ht="15.75" x14ac:dyDescent="0.25">
      <c r="A16" s="406" t="s">
        <v>295</v>
      </c>
      <c r="B16" s="407">
        <f>'FILL FORM'!B5</f>
        <v>0</v>
      </c>
    </row>
    <row r="17" spans="1:2" s="405" customFormat="1" ht="15.75" x14ac:dyDescent="0.25">
      <c r="A17" s="406"/>
      <c r="B17" s="407">
        <f>'FILL FORM'!B6</f>
        <v>0</v>
      </c>
    </row>
    <row r="18" spans="1:2" s="405" customFormat="1" ht="15.75" x14ac:dyDescent="0.25">
      <c r="A18" s="406"/>
      <c r="B18" s="407"/>
    </row>
    <row r="19" spans="1:2" s="405" customFormat="1" ht="15.75" x14ac:dyDescent="0.25">
      <c r="A19" s="406" t="s">
        <v>17</v>
      </c>
      <c r="B19" s="408">
        <f>'FILL FORM'!B21</f>
        <v>0</v>
      </c>
    </row>
    <row r="20" spans="1:2" ht="15.75" x14ac:dyDescent="0.25">
      <c r="A20" s="406" t="s">
        <v>40</v>
      </c>
      <c r="B20" s="408">
        <f>'FILL FORM'!B22</f>
        <v>0</v>
      </c>
    </row>
    <row r="21" spans="1:2" ht="15.75" x14ac:dyDescent="0.25">
      <c r="A21" s="406" t="s">
        <v>183</v>
      </c>
      <c r="B21" s="410"/>
    </row>
  </sheetData>
  <sheetProtection algorithmName="SHA-512" hashValue="ll/PNOV472cNQm6ULzP8dE/GzUHqmTPvwQ3ZuKhGVO3gAqjq7wz8v5XDF5OfvM3FarNrZDeRrzixrobzxFO3MA==" saltValue="GEf+YOkibcsCD5WryJaRcA==" spinCount="100000" sheet="1" objects="1" scenarios="1"/>
  <pageMargins left="0.74803149606299213" right="0.74803149606299213" top="0.98425196850393704" bottom="0.98425196850393704" header="0.51181102362204722" footer="0.51181102362204722"/>
  <pageSetup scale="67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1022D-983C-4AB5-8283-29F541C2DFA6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Q67"/>
  <sheetViews>
    <sheetView showGridLines="0" showZeros="0" zoomScale="75" workbookViewId="0">
      <selection activeCell="G9" sqref="G9"/>
    </sheetView>
  </sheetViews>
  <sheetFormatPr defaultColWidth="10.28515625" defaultRowHeight="12.75" x14ac:dyDescent="0.2"/>
  <cols>
    <col min="1" max="1" width="16.28515625" style="105" customWidth="1"/>
    <col min="2" max="2" width="37.7109375" style="105" customWidth="1"/>
    <col min="3" max="3" width="13.7109375" style="105" customWidth="1"/>
    <col min="4" max="4" width="17.85546875" style="105" bestFit="1" customWidth="1"/>
    <col min="5" max="5" width="11" style="105" bestFit="1" customWidth="1"/>
    <col min="6" max="6" width="18.28515625" style="105" bestFit="1" customWidth="1"/>
    <col min="7" max="7" width="11" style="105" bestFit="1" customWidth="1"/>
    <col min="8" max="8" width="12.5703125" style="105" bestFit="1" customWidth="1"/>
    <col min="9" max="9" width="10.7109375" style="105" bestFit="1" customWidth="1"/>
    <col min="10" max="16384" width="10.28515625" style="105"/>
  </cols>
  <sheetData>
    <row r="1" spans="1:16" ht="23.25" x14ac:dyDescent="0.35">
      <c r="A1" s="440" t="s">
        <v>103</v>
      </c>
      <c r="B1" s="440"/>
      <c r="C1" s="440"/>
      <c r="D1" s="440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</row>
    <row r="2" spans="1:16" ht="23.25" customHeight="1" x14ac:dyDescent="0.35">
      <c r="A2" s="107"/>
      <c r="B2" s="107"/>
      <c r="C2" s="107"/>
      <c r="D2" s="108" t="s">
        <v>86</v>
      </c>
      <c r="E2" s="441"/>
      <c r="F2" s="442"/>
      <c r="G2" s="106"/>
      <c r="H2" s="106"/>
      <c r="I2" s="106"/>
      <c r="J2" s="106"/>
      <c r="K2" s="106"/>
      <c r="L2" s="106"/>
      <c r="M2" s="106"/>
      <c r="N2" s="106"/>
      <c r="O2" s="106"/>
      <c r="P2" s="106"/>
    </row>
    <row r="3" spans="1:16" ht="23.25" customHeight="1" x14ac:dyDescent="0.35">
      <c r="A3" s="107"/>
      <c r="B3" s="107"/>
      <c r="C3" s="107"/>
      <c r="D3" s="108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6" ht="15.75" x14ac:dyDescent="0.25">
      <c r="A4" s="105" t="s">
        <v>41</v>
      </c>
      <c r="B4" s="109">
        <f>'FILL FORM'!B6</f>
        <v>0</v>
      </c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16" ht="15" x14ac:dyDescent="0.2">
      <c r="B5" s="105" t="s">
        <v>65</v>
      </c>
      <c r="D5" s="108"/>
      <c r="E5" s="110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</row>
    <row r="6" spans="1:16" ht="15" x14ac:dyDescent="0.2">
      <c r="B6" s="105" t="s">
        <v>112</v>
      </c>
      <c r="E6" s="111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</row>
    <row r="7" spans="1:16" ht="15" x14ac:dyDescent="0.2">
      <c r="B7" s="105" t="s">
        <v>113</v>
      </c>
      <c r="E7" s="112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</row>
    <row r="8" spans="1:16" ht="15" x14ac:dyDescent="0.2">
      <c r="B8" s="105" t="s">
        <v>3</v>
      </c>
      <c r="E8" s="112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</row>
    <row r="9" spans="1:16" ht="15" x14ac:dyDescent="0.2">
      <c r="E9" s="112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</row>
    <row r="10" spans="1:16" ht="15" x14ac:dyDescent="0.2">
      <c r="A10" s="105" t="s">
        <v>44</v>
      </c>
      <c r="B10" s="105">
        <f>'FILL FORM'!B5</f>
        <v>0</v>
      </c>
      <c r="C10" s="113"/>
      <c r="E10" s="112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</row>
    <row r="11" spans="1:16" ht="13.5" customHeight="1" x14ac:dyDescent="0.2">
      <c r="A11" s="105" t="s">
        <v>46</v>
      </c>
      <c r="B11" s="105">
        <f>'FILL FORM'!B14</f>
        <v>0</v>
      </c>
      <c r="E11" s="114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</row>
    <row r="12" spans="1:16" ht="13.5" customHeight="1" x14ac:dyDescent="0.2">
      <c r="C12" s="115"/>
      <c r="D12" s="116"/>
      <c r="E12" s="117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</row>
    <row r="13" spans="1:16" ht="18" customHeight="1" x14ac:dyDescent="0.2">
      <c r="A13" s="105" t="s">
        <v>49</v>
      </c>
      <c r="B13" s="105">
        <f>'FILL FORM'!B15</f>
        <v>0</v>
      </c>
      <c r="C13" s="118" t="s">
        <v>108</v>
      </c>
      <c r="D13" s="116">
        <f>'FILL FORM'!B22</f>
        <v>0</v>
      </c>
      <c r="E13" s="117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</row>
    <row r="14" spans="1:16" ht="18" customHeight="1" x14ac:dyDescent="0.2">
      <c r="C14" s="115"/>
      <c r="D14" s="119"/>
      <c r="E14" s="117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</row>
    <row r="15" spans="1:16" ht="24" customHeight="1" x14ac:dyDescent="0.2">
      <c r="A15" s="120"/>
      <c r="B15" s="121" t="s">
        <v>53</v>
      </c>
      <c r="C15" s="122" t="s">
        <v>54</v>
      </c>
      <c r="D15" s="123" t="s">
        <v>55</v>
      </c>
      <c r="E15" s="124" t="s">
        <v>56</v>
      </c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</row>
    <row r="16" spans="1:16" ht="15" x14ac:dyDescent="0.2">
      <c r="A16" s="125"/>
      <c r="B16" s="126"/>
      <c r="C16" s="127"/>
      <c r="D16" s="128"/>
      <c r="E16" s="89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</row>
    <row r="17" spans="1:16" ht="15" x14ac:dyDescent="0.2">
      <c r="A17" s="129"/>
      <c r="B17" s="130"/>
      <c r="C17" s="131" t="s">
        <v>73</v>
      </c>
      <c r="D17" s="132"/>
      <c r="E17" s="133">
        <f>A17*D17</f>
        <v>0</v>
      </c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</row>
    <row r="18" spans="1:16" ht="15" x14ac:dyDescent="0.2">
      <c r="A18" s="129"/>
      <c r="B18" s="130"/>
      <c r="C18" s="131"/>
      <c r="D18" s="132"/>
      <c r="E18" s="133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</row>
    <row r="19" spans="1:16" ht="15" x14ac:dyDescent="0.2">
      <c r="A19" s="129"/>
      <c r="B19" s="130"/>
      <c r="C19" s="131"/>
      <c r="D19" s="132"/>
      <c r="E19" s="133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</row>
    <row r="20" spans="1:16" ht="15" x14ac:dyDescent="0.2">
      <c r="A20" s="129"/>
      <c r="B20" s="130"/>
      <c r="C20" s="131"/>
      <c r="D20" s="132"/>
      <c r="E20" s="133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</row>
    <row r="21" spans="1:16" ht="15" x14ac:dyDescent="0.2">
      <c r="A21" s="129"/>
      <c r="B21" s="134"/>
      <c r="C21" s="131"/>
      <c r="D21" s="135"/>
      <c r="E21" s="133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</row>
    <row r="22" spans="1:16" ht="15" x14ac:dyDescent="0.2">
      <c r="A22" s="129"/>
      <c r="B22" s="134"/>
      <c r="C22" s="131"/>
      <c r="D22" s="135"/>
      <c r="E22" s="133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</row>
    <row r="23" spans="1:16" ht="15" x14ac:dyDescent="0.2">
      <c r="A23" s="136"/>
      <c r="B23" s="134"/>
      <c r="C23" s="131"/>
      <c r="D23" s="135"/>
      <c r="E23" s="133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</row>
    <row r="24" spans="1:16" ht="15" x14ac:dyDescent="0.2">
      <c r="A24" s="137"/>
      <c r="B24" s="138"/>
      <c r="C24" s="139"/>
      <c r="D24" s="140"/>
      <c r="E24" s="141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</row>
    <row r="25" spans="1:16" ht="24" customHeight="1" x14ac:dyDescent="0.2">
      <c r="C25" s="142" t="s">
        <v>58</v>
      </c>
      <c r="D25" s="143" t="s">
        <v>78</v>
      </c>
      <c r="E25" s="330">
        <f>SUM(E16:E24)</f>
        <v>0</v>
      </c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</row>
    <row r="26" spans="1:16" s="145" customFormat="1" ht="21.75" customHeight="1" x14ac:dyDescent="0.25">
      <c r="A26" s="144"/>
      <c r="B26" s="144"/>
      <c r="C26" s="144"/>
      <c r="D26" s="144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</row>
    <row r="27" spans="1:16" ht="15" customHeight="1" x14ac:dyDescent="0.25">
      <c r="A27" s="155" t="s">
        <v>92</v>
      </c>
      <c r="C27" s="146"/>
      <c r="D27" s="147"/>
      <c r="E27" s="106"/>
      <c r="F27" s="106"/>
      <c r="G27" s="106"/>
      <c r="I27" s="106"/>
      <c r="J27" s="106"/>
      <c r="K27" s="106"/>
      <c r="L27" s="106"/>
      <c r="M27" s="106"/>
      <c r="N27" s="106"/>
      <c r="O27" s="106"/>
      <c r="P27" s="106"/>
    </row>
    <row r="28" spans="1:16" ht="15" customHeight="1" x14ac:dyDescent="0.25">
      <c r="A28" s="148" t="s">
        <v>114</v>
      </c>
      <c r="C28" s="146"/>
      <c r="D28" s="147"/>
      <c r="E28" s="147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</row>
    <row r="29" spans="1:16" ht="15" customHeight="1" x14ac:dyDescent="0.25">
      <c r="A29" s="148" t="s">
        <v>115</v>
      </c>
      <c r="C29" s="146"/>
      <c r="D29" s="147"/>
      <c r="E29" s="147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</row>
    <row r="30" spans="1:16" ht="15" customHeight="1" x14ac:dyDescent="0.25">
      <c r="A30" s="148"/>
      <c r="B30" s="148"/>
      <c r="C30" s="146"/>
      <c r="D30" s="147"/>
      <c r="E30" s="147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</row>
    <row r="31" spans="1:16" ht="15" customHeight="1" x14ac:dyDescent="0.25">
      <c r="A31" s="155" t="s">
        <v>74</v>
      </c>
      <c r="C31" s="148" t="s">
        <v>75</v>
      </c>
      <c r="D31" s="147"/>
      <c r="E31" s="106"/>
      <c r="F31" s="106"/>
      <c r="G31" s="106"/>
      <c r="I31" s="106"/>
      <c r="J31" s="106"/>
      <c r="K31" s="106"/>
      <c r="L31" s="106"/>
      <c r="M31" s="106"/>
      <c r="N31" s="106"/>
      <c r="O31" s="106"/>
      <c r="P31" s="106"/>
    </row>
    <row r="32" spans="1:16" s="154" customFormat="1" ht="15" customHeight="1" x14ac:dyDescent="0.2">
      <c r="A32" s="153"/>
      <c r="C32" s="148" t="s">
        <v>111</v>
      </c>
      <c r="D32" s="153"/>
      <c r="E32" s="153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</row>
    <row r="33" spans="1:17" ht="15" customHeight="1" x14ac:dyDescent="0.25">
      <c r="C33" s="148" t="s">
        <v>90</v>
      </c>
      <c r="D33" s="147"/>
      <c r="E33" s="147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</row>
    <row r="34" spans="1:17" ht="18" x14ac:dyDescent="0.25">
      <c r="C34" s="147"/>
      <c r="D34" s="147"/>
      <c r="E34" s="147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</row>
    <row r="35" spans="1:17" ht="15" customHeight="1" x14ac:dyDescent="0.25">
      <c r="A35" s="226" t="s">
        <v>104</v>
      </c>
      <c r="B35" s="334"/>
      <c r="C35" s="227"/>
      <c r="D35" s="228"/>
      <c r="E35" s="228"/>
      <c r="F35" s="227"/>
      <c r="G35" s="229"/>
      <c r="H35" s="229"/>
      <c r="I35" s="230"/>
      <c r="J35" s="106"/>
      <c r="K35" s="106"/>
      <c r="L35" s="106"/>
      <c r="M35" s="106"/>
      <c r="N35" s="106"/>
      <c r="O35" s="106"/>
      <c r="P35" s="106"/>
      <c r="Q35" s="106"/>
    </row>
    <row r="36" spans="1:17" ht="15" customHeight="1" x14ac:dyDescent="0.25">
      <c r="A36" s="231" t="s">
        <v>105</v>
      </c>
      <c r="B36" s="335"/>
      <c r="C36" s="232"/>
      <c r="D36" s="233"/>
      <c r="E36" s="234"/>
      <c r="F36" s="234"/>
      <c r="G36" s="235"/>
      <c r="H36" s="235"/>
      <c r="I36" s="236"/>
      <c r="J36" s="106"/>
      <c r="K36" s="106"/>
      <c r="L36" s="106"/>
      <c r="M36" s="106"/>
      <c r="N36" s="106"/>
      <c r="O36" s="106"/>
      <c r="P36" s="106"/>
      <c r="Q36" s="106"/>
    </row>
    <row r="37" spans="1:17" ht="15" customHeight="1" x14ac:dyDescent="0.2">
      <c r="A37" s="156" t="s">
        <v>93</v>
      </c>
      <c r="B37" s="157" t="s">
        <v>248</v>
      </c>
      <c r="C37" s="157" t="s">
        <v>94</v>
      </c>
      <c r="D37" s="157" t="s">
        <v>95</v>
      </c>
      <c r="E37" s="157" t="s">
        <v>96</v>
      </c>
      <c r="F37" s="157" t="s">
        <v>190</v>
      </c>
      <c r="G37" s="157" t="s">
        <v>97</v>
      </c>
      <c r="H37" s="157" t="s">
        <v>98</v>
      </c>
      <c r="I37" s="158" t="s">
        <v>99</v>
      </c>
      <c r="J37" s="106"/>
      <c r="K37" s="106"/>
      <c r="L37" s="106"/>
      <c r="M37" s="106"/>
      <c r="N37" s="106"/>
      <c r="O37" s="106"/>
      <c r="P37" s="106"/>
      <c r="Q37" s="106"/>
    </row>
    <row r="38" spans="1:17" s="150" customFormat="1" ht="21.75" customHeight="1" x14ac:dyDescent="0.2">
      <c r="A38" s="237" t="s">
        <v>100</v>
      </c>
      <c r="B38" s="237"/>
      <c r="C38" s="237"/>
      <c r="D38" s="237"/>
      <c r="E38" s="237">
        <v>69030</v>
      </c>
      <c r="F38" s="237"/>
      <c r="G38" s="237"/>
      <c r="H38" s="237"/>
      <c r="I38" s="271"/>
      <c r="J38" s="149"/>
      <c r="K38" s="149"/>
      <c r="L38" s="149"/>
      <c r="M38" s="149"/>
      <c r="N38" s="149"/>
      <c r="O38" s="149"/>
      <c r="P38" s="149"/>
      <c r="Q38" s="149"/>
    </row>
    <row r="39" spans="1:17" s="150" customFormat="1" ht="21.75" customHeight="1" x14ac:dyDescent="0.2">
      <c r="A39" s="237" t="s">
        <v>100</v>
      </c>
      <c r="B39" s="237"/>
      <c r="C39" s="237"/>
      <c r="D39" s="237"/>
      <c r="E39" s="237">
        <v>69030</v>
      </c>
      <c r="F39" s="237"/>
      <c r="G39" s="237"/>
      <c r="H39" s="237"/>
      <c r="I39" s="271"/>
      <c r="J39" s="149"/>
      <c r="K39" s="149"/>
      <c r="L39" s="149"/>
      <c r="M39" s="149"/>
      <c r="N39" s="149"/>
      <c r="O39" s="149"/>
      <c r="P39" s="149"/>
      <c r="Q39" s="149"/>
    </row>
    <row r="40" spans="1:17" s="150" customFormat="1" ht="21.75" customHeight="1" x14ac:dyDescent="0.2">
      <c r="A40" s="237" t="s">
        <v>100</v>
      </c>
      <c r="B40" s="237"/>
      <c r="C40" s="237"/>
      <c r="D40" s="237"/>
      <c r="E40" s="237">
        <v>69030</v>
      </c>
      <c r="F40" s="237"/>
      <c r="G40" s="237"/>
      <c r="H40" s="237"/>
      <c r="I40" s="271"/>
      <c r="J40" s="149"/>
      <c r="K40" s="149"/>
      <c r="L40" s="149"/>
      <c r="M40" s="149"/>
      <c r="N40" s="149"/>
      <c r="O40" s="149"/>
      <c r="P40" s="149"/>
      <c r="Q40" s="149"/>
    </row>
    <row r="41" spans="1:17" ht="15" customHeight="1" x14ac:dyDescent="0.25">
      <c r="A41" s="238"/>
      <c r="B41" s="238"/>
      <c r="C41" s="238"/>
      <c r="D41" s="239"/>
      <c r="E41" s="240"/>
      <c r="F41" s="241"/>
      <c r="G41" s="241"/>
      <c r="H41" s="241"/>
      <c r="I41" s="241"/>
      <c r="J41" s="106"/>
      <c r="K41" s="106"/>
      <c r="L41" s="106"/>
      <c r="M41" s="106"/>
      <c r="N41" s="106"/>
      <c r="O41" s="106"/>
      <c r="P41" s="106"/>
      <c r="Q41" s="106"/>
    </row>
    <row r="42" spans="1:17" s="150" customFormat="1" ht="21.75" customHeight="1" x14ac:dyDescent="0.25">
      <c r="A42" s="242" t="s">
        <v>106</v>
      </c>
      <c r="B42" s="336"/>
      <c r="C42" s="243"/>
      <c r="D42" s="244"/>
      <c r="E42" s="245"/>
      <c r="F42" s="245"/>
      <c r="G42" s="246"/>
      <c r="H42" s="246"/>
      <c r="I42" s="247"/>
      <c r="J42" s="149"/>
      <c r="K42" s="149"/>
      <c r="L42" s="149"/>
      <c r="M42" s="149"/>
      <c r="N42" s="149"/>
      <c r="O42" s="149"/>
      <c r="P42" s="149"/>
      <c r="Q42" s="149"/>
    </row>
    <row r="43" spans="1:17" ht="15" customHeight="1" x14ac:dyDescent="0.2">
      <c r="A43" s="159" t="s">
        <v>107</v>
      </c>
      <c r="B43" s="337"/>
      <c r="C43" s="151"/>
      <c r="D43" s="151"/>
      <c r="E43" s="151"/>
      <c r="F43" s="151"/>
      <c r="G43" s="151"/>
      <c r="H43" s="151"/>
      <c r="I43" s="152"/>
      <c r="J43" s="106"/>
      <c r="K43" s="106"/>
      <c r="L43" s="106"/>
      <c r="M43" s="106"/>
      <c r="N43" s="106"/>
      <c r="O43" s="106"/>
      <c r="P43" s="106"/>
      <c r="Q43" s="106"/>
    </row>
    <row r="44" spans="1:17" ht="15.75" x14ac:dyDescent="0.2">
      <c r="A44" s="248" t="s">
        <v>100</v>
      </c>
      <c r="B44" s="338">
        <f>E25</f>
        <v>0</v>
      </c>
      <c r="C44" s="248">
        <v>20</v>
      </c>
      <c r="D44" s="248">
        <v>12340</v>
      </c>
      <c r="E44" s="248"/>
      <c r="F44" s="248"/>
      <c r="G44" s="248"/>
      <c r="H44" s="248" t="s">
        <v>247</v>
      </c>
      <c r="I44" s="248">
        <v>20000</v>
      </c>
      <c r="J44" s="106"/>
      <c r="K44" s="106"/>
      <c r="L44" s="106"/>
      <c r="M44" s="106"/>
      <c r="N44" s="106"/>
      <c r="O44" s="106"/>
      <c r="P44" s="106"/>
      <c r="Q44" s="106"/>
    </row>
    <row r="45" spans="1:17" ht="15" customHeight="1" x14ac:dyDescent="0.25">
      <c r="A45" s="238"/>
      <c r="B45" s="238"/>
      <c r="C45" s="239"/>
      <c r="D45" s="240"/>
      <c r="E45" s="241"/>
      <c r="F45" s="241"/>
      <c r="G45" s="241"/>
      <c r="H45" s="241"/>
      <c r="I45" s="106"/>
      <c r="J45" s="106"/>
      <c r="K45" s="106"/>
      <c r="L45" s="106"/>
      <c r="M45" s="106"/>
      <c r="N45" s="106"/>
      <c r="O45" s="106"/>
      <c r="P45" s="106"/>
    </row>
    <row r="46" spans="1:17" ht="15" x14ac:dyDescent="0.2">
      <c r="A46" s="238"/>
      <c r="B46" s="238"/>
      <c r="C46" s="238"/>
      <c r="D46" s="238"/>
      <c r="E46" s="238"/>
      <c r="F46" s="241"/>
      <c r="G46" s="241"/>
      <c r="H46" s="241"/>
    </row>
    <row r="47" spans="1:17" s="103" customFormat="1" ht="18" x14ac:dyDescent="0.25">
      <c r="A47" s="249" t="s">
        <v>116</v>
      </c>
      <c r="B47" s="238"/>
      <c r="C47" s="239"/>
      <c r="D47" s="240"/>
      <c r="E47" s="241"/>
      <c r="F47" s="241"/>
      <c r="G47" s="241"/>
      <c r="H47" s="238"/>
    </row>
    <row r="48" spans="1:17" s="108" customFormat="1" x14ac:dyDescent="0.2">
      <c r="A48" s="238"/>
      <c r="B48" s="238"/>
      <c r="C48" s="238"/>
      <c r="D48" s="238"/>
      <c r="E48" s="238"/>
      <c r="F48" s="238"/>
      <c r="G48" s="238"/>
      <c r="H48" s="238"/>
    </row>
    <row r="49" spans="1:8" s="108" customFormat="1" x14ac:dyDescent="0.2">
      <c r="A49" s="250" t="s">
        <v>117</v>
      </c>
      <c r="B49" s="251"/>
      <c r="C49" s="251"/>
      <c r="D49" s="251"/>
      <c r="E49" s="251"/>
      <c r="F49" s="251"/>
      <c r="G49" s="251"/>
      <c r="H49" s="251"/>
    </row>
    <row r="50" spans="1:8" s="108" customFormat="1" x14ac:dyDescent="0.2">
      <c r="A50" s="252" t="s">
        <v>118</v>
      </c>
      <c r="B50" s="252"/>
      <c r="C50" s="252"/>
      <c r="D50" s="252"/>
      <c r="E50" s="252"/>
      <c r="F50" s="252"/>
      <c r="G50" s="252"/>
      <c r="H50" s="252"/>
    </row>
    <row r="51" spans="1:8" s="108" customFormat="1" x14ac:dyDescent="0.2">
      <c r="A51" s="252" t="s">
        <v>119</v>
      </c>
      <c r="B51" s="252"/>
      <c r="C51" s="252"/>
      <c r="D51" s="252"/>
      <c r="E51" s="252"/>
      <c r="F51" s="252"/>
      <c r="G51" s="252"/>
      <c r="H51" s="252"/>
    </row>
    <row r="52" spans="1:8" x14ac:dyDescent="0.2">
      <c r="A52" s="252" t="s">
        <v>120</v>
      </c>
      <c r="B52" s="252"/>
      <c r="C52" s="252"/>
      <c r="D52" s="252"/>
      <c r="E52" s="252"/>
      <c r="F52" s="252"/>
      <c r="G52" s="252"/>
      <c r="H52" s="252"/>
    </row>
    <row r="53" spans="1:8" x14ac:dyDescent="0.2">
      <c r="A53" s="252" t="s">
        <v>121</v>
      </c>
      <c r="B53" s="252"/>
      <c r="C53" s="252"/>
      <c r="D53" s="252"/>
      <c r="E53" s="252"/>
      <c r="F53" s="252"/>
      <c r="G53" s="252"/>
      <c r="H53" s="252"/>
    </row>
    <row r="54" spans="1:8" x14ac:dyDescent="0.2">
      <c r="A54" s="238"/>
      <c r="B54" s="238"/>
      <c r="C54" s="238"/>
      <c r="D54" s="238"/>
      <c r="E54" s="238"/>
      <c r="F54" s="238"/>
      <c r="G54" s="238"/>
      <c r="H54" s="238"/>
    </row>
    <row r="55" spans="1:8" x14ac:dyDescent="0.2">
      <c r="A55" s="238" t="s">
        <v>121</v>
      </c>
      <c r="B55" s="238"/>
      <c r="C55" s="238"/>
      <c r="D55" s="238"/>
      <c r="E55" s="238"/>
      <c r="F55" s="238"/>
      <c r="G55" s="238"/>
      <c r="H55" s="238"/>
    </row>
    <row r="56" spans="1:8" x14ac:dyDescent="0.2">
      <c r="A56" s="238"/>
      <c r="B56" s="238"/>
      <c r="C56" s="238"/>
      <c r="D56" s="238"/>
      <c r="E56" s="238"/>
      <c r="F56" s="238"/>
      <c r="G56" s="238"/>
      <c r="H56" s="238"/>
    </row>
    <row r="57" spans="1:8" x14ac:dyDescent="0.2">
      <c r="A57" s="238" t="s">
        <v>122</v>
      </c>
      <c r="B57" s="238"/>
      <c r="C57" s="238"/>
      <c r="D57" s="238"/>
      <c r="E57" s="238"/>
      <c r="F57" s="238"/>
      <c r="G57" s="238"/>
      <c r="H57" s="238"/>
    </row>
    <row r="58" spans="1:8" x14ac:dyDescent="0.2">
      <c r="A58" s="238"/>
      <c r="B58" s="238"/>
      <c r="C58" s="238"/>
      <c r="D58" s="238"/>
      <c r="E58" s="238"/>
      <c r="F58" s="238"/>
      <c r="G58" s="238"/>
      <c r="H58" s="238"/>
    </row>
    <row r="59" spans="1:8" x14ac:dyDescent="0.2">
      <c r="A59" s="238" t="s">
        <v>123</v>
      </c>
      <c r="B59" s="238"/>
      <c r="C59" s="238"/>
      <c r="D59" s="238"/>
      <c r="E59" s="238"/>
      <c r="F59" s="238"/>
      <c r="G59" s="238"/>
      <c r="H59" s="238"/>
    </row>
    <row r="60" spans="1:8" x14ac:dyDescent="0.2">
      <c r="A60" s="238"/>
      <c r="B60" s="238"/>
      <c r="C60" s="238"/>
      <c r="D60" s="238"/>
      <c r="E60" s="238"/>
      <c r="F60" s="238"/>
      <c r="G60" s="238"/>
      <c r="H60" s="238"/>
    </row>
    <row r="61" spans="1:8" x14ac:dyDescent="0.2">
      <c r="A61" s="238" t="s">
        <v>121</v>
      </c>
      <c r="B61" s="238"/>
      <c r="C61" s="238"/>
      <c r="D61" s="238"/>
      <c r="E61" s="238"/>
      <c r="F61" s="238"/>
      <c r="G61" s="238"/>
      <c r="H61" s="238"/>
    </row>
    <row r="62" spans="1:8" x14ac:dyDescent="0.2">
      <c r="A62" s="238" t="s">
        <v>124</v>
      </c>
      <c r="B62" s="238"/>
      <c r="C62" s="238"/>
      <c r="D62" s="238"/>
      <c r="E62" s="238"/>
      <c r="F62" s="238"/>
      <c r="G62" s="238"/>
      <c r="H62" s="238"/>
    </row>
    <row r="63" spans="1:8" x14ac:dyDescent="0.2">
      <c r="A63" s="238"/>
      <c r="B63" s="238"/>
      <c r="C63" s="238"/>
      <c r="D63" s="238"/>
      <c r="E63" s="238"/>
      <c r="F63" s="238"/>
      <c r="G63" s="238"/>
      <c r="H63" s="238"/>
    </row>
    <row r="64" spans="1:8" x14ac:dyDescent="0.2">
      <c r="A64" s="238"/>
      <c r="B64" s="238"/>
      <c r="C64" s="238"/>
      <c r="D64" s="238"/>
      <c r="E64" s="238"/>
      <c r="F64" s="238"/>
      <c r="G64" s="238"/>
      <c r="H64" s="238"/>
    </row>
    <row r="65" spans="1:8" x14ac:dyDescent="0.2">
      <c r="A65" s="238"/>
      <c r="B65" s="238"/>
      <c r="C65" s="238"/>
      <c r="D65" s="238"/>
      <c r="E65" s="238"/>
      <c r="F65" s="238"/>
      <c r="G65" s="238"/>
      <c r="H65" s="238"/>
    </row>
    <row r="66" spans="1:8" x14ac:dyDescent="0.2">
      <c r="A66" s="238"/>
      <c r="B66" s="238"/>
      <c r="C66" s="238"/>
      <c r="D66" s="238"/>
      <c r="E66" s="238"/>
      <c r="F66" s="238"/>
      <c r="G66" s="238"/>
      <c r="H66" s="238"/>
    </row>
    <row r="67" spans="1:8" x14ac:dyDescent="0.2">
      <c r="A67" s="238"/>
      <c r="B67" s="238"/>
      <c r="C67" s="238"/>
      <c r="D67" s="238"/>
      <c r="E67" s="238"/>
      <c r="F67" s="238"/>
      <c r="G67" s="238"/>
      <c r="H67" s="238"/>
    </row>
  </sheetData>
  <mergeCells count="2">
    <mergeCell ref="A1:D1"/>
    <mergeCell ref="E2:F2"/>
  </mergeCells>
  <phoneticPr fontId="64" type="noConversion"/>
  <hyperlinks>
    <hyperlink ref="C33" r:id="rId1" xr:uid="{00000000-0004-0000-0100-000000000000}"/>
  </hyperlinks>
  <pageMargins left="0.45" right="0.44" top="0.5" bottom="0.5" header="0.5" footer="0.5"/>
  <pageSetup scale="77" orientation="portrait" verticalDpi="300" r:id="rId2"/>
  <headerFooter alignWithMargins="0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26"/>
  <sheetViews>
    <sheetView zoomScale="75" workbookViewId="0">
      <pane xSplit="2" topLeftCell="C1" activePane="topRight" state="frozen"/>
      <selection pane="topRight" activeCell="B1" sqref="B1"/>
    </sheetView>
  </sheetViews>
  <sheetFormatPr defaultColWidth="8.85546875" defaultRowHeight="12.75" x14ac:dyDescent="0.2"/>
  <cols>
    <col min="1" max="1" width="26.7109375" style="179" customWidth="1"/>
    <col min="2" max="2" width="22.7109375" style="209" customWidth="1"/>
    <col min="3" max="3" width="12.7109375" style="179" customWidth="1"/>
    <col min="4" max="4" width="17.7109375" style="179" customWidth="1"/>
    <col min="5" max="5" width="12.85546875" style="179" bestFit="1" customWidth="1"/>
    <col min="6" max="6" width="13.140625" style="179" bestFit="1" customWidth="1"/>
    <col min="7" max="7" width="19.5703125" style="179" bestFit="1" customWidth="1"/>
    <col min="8" max="8" width="18.42578125" style="179" bestFit="1" customWidth="1"/>
    <col min="9" max="9" width="9.28515625" style="179" bestFit="1" customWidth="1"/>
    <col min="10" max="10" width="8.42578125" style="179" customWidth="1"/>
    <col min="11" max="11" width="5.28515625" style="179" bestFit="1" customWidth="1"/>
    <col min="12" max="12" width="16.5703125" style="179" bestFit="1" customWidth="1"/>
    <col min="13" max="13" width="9.28515625" style="179" bestFit="1" customWidth="1"/>
    <col min="14" max="14" width="14.140625" style="179" customWidth="1"/>
    <col min="15" max="15" width="18.85546875" style="179" customWidth="1"/>
    <col min="16" max="16" width="12.5703125" style="179" bestFit="1" customWidth="1"/>
    <col min="17" max="17" width="5.42578125" style="179" bestFit="1" customWidth="1"/>
    <col min="18" max="18" width="8.85546875" style="179" bestFit="1" customWidth="1"/>
    <col min="19" max="19" width="14.28515625" style="179" bestFit="1" customWidth="1"/>
    <col min="20" max="16384" width="8.85546875" style="179"/>
  </cols>
  <sheetData>
    <row r="1" spans="1:19" ht="18.75" x14ac:dyDescent="0.3">
      <c r="A1" s="177" t="s">
        <v>131</v>
      </c>
      <c r="B1" s="206"/>
      <c r="C1" s="272"/>
      <c r="D1" s="273" t="s">
        <v>205</v>
      </c>
      <c r="E1" s="274"/>
      <c r="F1" s="274"/>
      <c r="G1" s="274"/>
      <c r="H1" s="275"/>
      <c r="I1" s="276"/>
      <c r="J1" s="276"/>
      <c r="K1" s="277"/>
      <c r="L1" s="276"/>
      <c r="M1" s="276"/>
      <c r="N1" s="276"/>
      <c r="O1" s="278" t="s">
        <v>206</v>
      </c>
      <c r="P1" s="274"/>
      <c r="Q1" s="274"/>
      <c r="R1" s="274"/>
      <c r="S1" s="275"/>
    </row>
    <row r="2" spans="1:19" ht="15" x14ac:dyDescent="0.25">
      <c r="A2" s="177" t="s">
        <v>132</v>
      </c>
      <c r="B2" s="206"/>
      <c r="C2" s="272"/>
      <c r="D2" s="279" t="s">
        <v>65</v>
      </c>
      <c r="E2" s="280"/>
      <c r="F2" s="280"/>
      <c r="G2" s="280"/>
      <c r="H2" s="281"/>
      <c r="I2" s="276"/>
      <c r="J2" s="276"/>
      <c r="K2" s="276"/>
      <c r="L2" s="276"/>
      <c r="M2" s="276"/>
      <c r="N2" s="276"/>
      <c r="O2" s="282" t="s">
        <v>207</v>
      </c>
      <c r="P2" s="280"/>
      <c r="Q2" s="280"/>
      <c r="R2" s="280"/>
      <c r="S2" s="281"/>
    </row>
    <row r="3" spans="1:19" ht="15" x14ac:dyDescent="0.25">
      <c r="A3" s="180" t="s">
        <v>133</v>
      </c>
      <c r="B3" s="207"/>
      <c r="C3" s="272"/>
      <c r="D3" s="279" t="s">
        <v>185</v>
      </c>
      <c r="E3" s="280"/>
      <c r="F3" s="280"/>
      <c r="G3" s="280"/>
      <c r="H3" s="281"/>
      <c r="I3" s="276"/>
      <c r="J3" s="276"/>
      <c r="K3" s="283"/>
      <c r="L3" s="276"/>
      <c r="M3" s="276"/>
      <c r="N3" s="276"/>
      <c r="O3" s="282" t="s">
        <v>134</v>
      </c>
      <c r="P3" s="280"/>
      <c r="Q3" s="280"/>
      <c r="R3" s="280"/>
      <c r="S3" s="281"/>
    </row>
    <row r="4" spans="1:19" ht="15" x14ac:dyDescent="0.25">
      <c r="A4" s="180" t="s">
        <v>135</v>
      </c>
      <c r="B4" s="207"/>
      <c r="C4" s="272"/>
      <c r="D4" s="279" t="s">
        <v>208</v>
      </c>
      <c r="E4" s="280"/>
      <c r="F4" s="280"/>
      <c r="G4" s="280"/>
      <c r="H4" s="281"/>
      <c r="I4" s="276"/>
      <c r="J4" s="276"/>
      <c r="K4" s="276"/>
      <c r="L4" s="276"/>
      <c r="M4" s="276"/>
      <c r="N4" s="276"/>
      <c r="O4" s="282" t="s">
        <v>136</v>
      </c>
      <c r="P4" s="280"/>
      <c r="Q4" s="280"/>
      <c r="R4" s="280"/>
      <c r="S4" s="281"/>
    </row>
    <row r="5" spans="1:19" ht="15" x14ac:dyDescent="0.25">
      <c r="A5" s="180" t="s">
        <v>137</v>
      </c>
      <c r="B5" s="207"/>
      <c r="C5" s="272"/>
      <c r="D5" s="279" t="s">
        <v>138</v>
      </c>
      <c r="E5" s="280"/>
      <c r="F5" s="280"/>
      <c r="G5" s="280"/>
      <c r="H5" s="281"/>
      <c r="I5" s="276"/>
      <c r="J5" s="276"/>
      <c r="K5" s="276"/>
      <c r="L5" s="276"/>
      <c r="M5" s="276"/>
      <c r="N5" s="276"/>
      <c r="O5" s="282" t="s">
        <v>139</v>
      </c>
      <c r="P5" s="280"/>
      <c r="Q5" s="280"/>
      <c r="R5" s="280"/>
      <c r="S5" s="281"/>
    </row>
    <row r="6" spans="1:19" ht="15" x14ac:dyDescent="0.25">
      <c r="A6" s="180" t="s">
        <v>140</v>
      </c>
      <c r="B6" s="207"/>
      <c r="C6" s="272"/>
      <c r="D6" s="279" t="s">
        <v>3</v>
      </c>
      <c r="E6" s="280"/>
      <c r="F6" s="280"/>
      <c r="G6" s="280"/>
      <c r="H6" s="281"/>
      <c r="I6" s="276"/>
      <c r="J6" s="276"/>
      <c r="K6" s="219"/>
      <c r="L6" s="276"/>
      <c r="M6" s="276"/>
      <c r="N6" s="276"/>
      <c r="O6" s="282" t="s">
        <v>141</v>
      </c>
      <c r="P6" s="280"/>
      <c r="Q6" s="280"/>
      <c r="R6" s="280"/>
      <c r="S6" s="281"/>
    </row>
    <row r="7" spans="1:19" ht="15" x14ac:dyDescent="0.25">
      <c r="A7" s="180" t="s">
        <v>15</v>
      </c>
      <c r="B7" s="207"/>
      <c r="C7" s="272"/>
      <c r="D7" s="279" t="s">
        <v>23</v>
      </c>
      <c r="E7" s="280"/>
      <c r="F7" s="280"/>
      <c r="G7" s="280"/>
      <c r="H7" s="281"/>
      <c r="I7" s="276"/>
      <c r="J7" s="276"/>
      <c r="K7" s="219"/>
      <c r="L7" s="276"/>
      <c r="M7" s="276"/>
      <c r="N7" s="276"/>
      <c r="O7" s="282" t="s">
        <v>142</v>
      </c>
      <c r="P7" s="280"/>
      <c r="Q7" s="280"/>
      <c r="R7" s="280"/>
      <c r="S7" s="281"/>
    </row>
    <row r="8" spans="1:19" ht="15" x14ac:dyDescent="0.25">
      <c r="A8" s="180" t="s">
        <v>14</v>
      </c>
      <c r="B8" s="207"/>
      <c r="C8" s="272"/>
      <c r="D8" s="279" t="s">
        <v>143</v>
      </c>
      <c r="E8" s="280"/>
      <c r="F8" s="280"/>
      <c r="G8" s="280"/>
      <c r="H8" s="281"/>
      <c r="I8" s="276"/>
      <c r="J8" s="276"/>
      <c r="K8" s="219"/>
      <c r="L8" s="276"/>
      <c r="M8" s="276"/>
      <c r="N8" s="276"/>
      <c r="O8" s="284"/>
      <c r="P8" s="285"/>
      <c r="Q8" s="285"/>
      <c r="R8" s="285"/>
      <c r="S8" s="286"/>
    </row>
    <row r="9" spans="1:19" ht="15" x14ac:dyDescent="0.25">
      <c r="A9" s="182"/>
      <c r="B9" s="208"/>
      <c r="C9" s="272"/>
      <c r="D9" s="287" t="s">
        <v>144</v>
      </c>
      <c r="E9" s="285"/>
      <c r="F9" s="285"/>
      <c r="G9" s="285"/>
      <c r="H9" s="286"/>
      <c r="I9" s="276"/>
      <c r="J9" s="276"/>
      <c r="K9" s="219"/>
      <c r="L9" s="276"/>
      <c r="M9" s="276"/>
      <c r="N9" s="276"/>
      <c r="O9" s="276"/>
      <c r="P9" s="276"/>
      <c r="Q9" s="276"/>
      <c r="R9" s="276"/>
      <c r="S9" s="272"/>
    </row>
    <row r="10" spans="1:19" x14ac:dyDescent="0.2">
      <c r="A10" s="180" t="s">
        <v>145</v>
      </c>
      <c r="B10" s="207"/>
      <c r="C10" s="272"/>
      <c r="D10" s="272"/>
      <c r="E10" s="288"/>
      <c r="F10" s="288"/>
      <c r="G10" s="288"/>
      <c r="H10" s="288"/>
      <c r="I10" s="276"/>
      <c r="J10" s="276"/>
      <c r="K10" s="276"/>
      <c r="L10" s="276"/>
      <c r="M10" s="276"/>
      <c r="N10" s="276"/>
      <c r="O10" s="276"/>
      <c r="P10" s="276"/>
      <c r="Q10" s="276"/>
      <c r="R10" s="276"/>
      <c r="S10" s="272"/>
    </row>
    <row r="11" spans="1:19" ht="15" x14ac:dyDescent="0.25">
      <c r="A11" s="180" t="s">
        <v>146</v>
      </c>
      <c r="B11" s="207"/>
      <c r="C11" s="272"/>
      <c r="D11" s="289" t="s">
        <v>209</v>
      </c>
      <c r="E11" s="290"/>
      <c r="F11" s="291"/>
      <c r="G11" s="276"/>
      <c r="H11" s="276"/>
      <c r="I11" s="276"/>
      <c r="J11" s="276"/>
      <c r="K11" s="276"/>
      <c r="L11" s="276"/>
      <c r="M11" s="276"/>
      <c r="N11" s="276"/>
      <c r="O11" s="276"/>
      <c r="P11" s="276"/>
      <c r="Q11" s="276"/>
      <c r="R11" s="276"/>
      <c r="S11" s="272"/>
    </row>
    <row r="12" spans="1:19" x14ac:dyDescent="0.2">
      <c r="A12" s="180" t="s">
        <v>13</v>
      </c>
      <c r="B12" s="207"/>
      <c r="C12" s="272"/>
      <c r="D12" s="292" t="s">
        <v>210</v>
      </c>
      <c r="E12" s="293"/>
      <c r="F12" s="294"/>
      <c r="G12" s="288"/>
      <c r="H12" s="288"/>
      <c r="I12" s="276"/>
      <c r="J12" s="276"/>
      <c r="K12" s="276"/>
      <c r="L12" s="276"/>
      <c r="M12" s="276"/>
      <c r="N12" s="276"/>
      <c r="O12" s="276"/>
      <c r="P12" s="276"/>
      <c r="Q12" s="276"/>
      <c r="R12" s="276"/>
      <c r="S12" s="272"/>
    </row>
    <row r="13" spans="1:19" ht="15" x14ac:dyDescent="0.25">
      <c r="A13" s="178"/>
      <c r="C13" s="272"/>
      <c r="D13" s="295" t="s">
        <v>211</v>
      </c>
      <c r="E13" s="296"/>
      <c r="F13" s="297"/>
      <c r="G13" s="288"/>
      <c r="H13" s="288"/>
      <c r="I13" s="288"/>
      <c r="J13" s="276"/>
      <c r="K13" s="276"/>
      <c r="L13" s="276"/>
      <c r="M13" s="276"/>
      <c r="N13" s="276"/>
      <c r="O13" s="276"/>
      <c r="P13" s="276"/>
      <c r="Q13" s="276"/>
      <c r="R13" s="276"/>
      <c r="S13" s="272"/>
    </row>
    <row r="14" spans="1:19" ht="15" x14ac:dyDescent="0.25">
      <c r="A14" s="178"/>
      <c r="C14" s="272"/>
      <c r="D14" s="298" t="s">
        <v>212</v>
      </c>
      <c r="E14" s="299"/>
      <c r="F14" s="300"/>
      <c r="G14" s="288"/>
      <c r="H14" s="288"/>
      <c r="I14" s="288"/>
      <c r="J14" s="276"/>
      <c r="K14" s="276"/>
      <c r="L14" s="276"/>
      <c r="M14" s="276"/>
      <c r="N14" s="276"/>
      <c r="O14" s="276"/>
      <c r="P14" s="276"/>
      <c r="Q14" s="276"/>
      <c r="R14" s="276"/>
      <c r="S14" s="272"/>
    </row>
    <row r="15" spans="1:19" ht="15" x14ac:dyDescent="0.25">
      <c r="A15" s="183" t="s">
        <v>147</v>
      </c>
      <c r="B15" s="210"/>
      <c r="C15" s="272"/>
      <c r="D15" s="301" t="s">
        <v>213</v>
      </c>
      <c r="E15" s="302"/>
      <c r="F15" s="303"/>
      <c r="G15" s="288"/>
      <c r="H15" s="288"/>
      <c r="I15" s="288"/>
      <c r="J15" s="276"/>
      <c r="K15" s="276"/>
      <c r="L15" s="276"/>
      <c r="M15" s="276"/>
      <c r="N15" s="276"/>
      <c r="O15" s="276"/>
      <c r="P15" s="276"/>
      <c r="Q15" s="276"/>
      <c r="R15" s="276"/>
      <c r="S15" s="272"/>
    </row>
    <row r="16" spans="1:19" ht="13.5" customHeight="1" x14ac:dyDescent="0.2">
      <c r="A16" s="184" t="s">
        <v>148</v>
      </c>
      <c r="B16" s="207"/>
      <c r="C16" s="272"/>
      <c r="D16" s="272"/>
      <c r="E16" s="276"/>
      <c r="F16" s="276"/>
      <c r="G16" s="276"/>
      <c r="H16" s="276"/>
      <c r="I16" s="276"/>
      <c r="J16" s="276"/>
      <c r="K16" s="276"/>
      <c r="L16" s="276"/>
      <c r="M16" s="276"/>
      <c r="N16" s="276"/>
      <c r="O16" s="276"/>
      <c r="P16" s="276"/>
      <c r="Q16" s="276"/>
      <c r="R16" s="276"/>
      <c r="S16" s="272"/>
    </row>
    <row r="17" spans="1:19" x14ac:dyDescent="0.2">
      <c r="A17" s="184" t="s">
        <v>149</v>
      </c>
      <c r="B17" s="207"/>
      <c r="C17" s="272"/>
      <c r="D17" s="272"/>
      <c r="E17" s="276"/>
      <c r="F17" s="276"/>
      <c r="G17" s="276"/>
      <c r="H17" s="272"/>
      <c r="I17" s="276"/>
      <c r="J17" s="276"/>
      <c r="K17" s="276"/>
      <c r="L17" s="276"/>
      <c r="M17" s="276"/>
      <c r="N17" s="276"/>
      <c r="O17" s="276"/>
      <c r="P17" s="276"/>
      <c r="Q17" s="276"/>
      <c r="R17" s="276"/>
      <c r="S17" s="272"/>
    </row>
    <row r="18" spans="1:19" x14ac:dyDescent="0.2">
      <c r="A18" s="184" t="s">
        <v>150</v>
      </c>
      <c r="B18" s="207"/>
      <c r="C18" s="272"/>
      <c r="D18" s="272"/>
      <c r="E18" s="276"/>
      <c r="F18" s="276"/>
      <c r="G18" s="276"/>
      <c r="H18" s="276"/>
      <c r="I18" s="276"/>
      <c r="J18" s="276"/>
      <c r="K18" s="276"/>
      <c r="L18" s="276"/>
      <c r="M18" s="276"/>
      <c r="N18" s="276"/>
      <c r="O18" s="276"/>
      <c r="P18" s="276"/>
      <c r="Q18" s="276"/>
      <c r="R18" s="276"/>
      <c r="S18" s="272"/>
    </row>
    <row r="19" spans="1:19" x14ac:dyDescent="0.2">
      <c r="A19" s="183" t="s">
        <v>151</v>
      </c>
      <c r="B19" s="211"/>
      <c r="C19" s="272"/>
      <c r="D19" s="272"/>
      <c r="E19" s="276"/>
      <c r="F19" s="276"/>
      <c r="G19" s="276"/>
      <c r="H19" s="276"/>
      <c r="I19" s="276"/>
      <c r="J19" s="276"/>
      <c r="K19" s="276"/>
      <c r="L19" s="276"/>
      <c r="M19" s="276"/>
      <c r="N19" s="276"/>
      <c r="O19" s="276"/>
      <c r="P19" s="276"/>
      <c r="Q19" s="276"/>
      <c r="R19" s="276"/>
      <c r="S19" s="272"/>
    </row>
    <row r="20" spans="1:19" x14ac:dyDescent="0.2">
      <c r="C20" s="272"/>
      <c r="D20" s="272"/>
      <c r="E20" s="276"/>
      <c r="F20" s="276"/>
      <c r="G20" s="276"/>
      <c r="H20" s="276"/>
      <c r="I20" s="276"/>
      <c r="J20" s="276"/>
      <c r="K20" s="276"/>
      <c r="L20" s="276"/>
      <c r="M20" s="276"/>
      <c r="N20" s="276"/>
      <c r="O20" s="276"/>
      <c r="P20" s="276"/>
      <c r="Q20" s="276"/>
      <c r="R20" s="276"/>
      <c r="S20" s="272"/>
    </row>
    <row r="21" spans="1:19" x14ac:dyDescent="0.2">
      <c r="A21" s="184" t="s">
        <v>152</v>
      </c>
      <c r="B21" s="212" t="s">
        <v>153</v>
      </c>
      <c r="C21" s="304" t="s">
        <v>154</v>
      </c>
      <c r="D21" s="304" t="s">
        <v>214</v>
      </c>
      <c r="E21" s="305" t="s">
        <v>215</v>
      </c>
      <c r="F21" s="305" t="s">
        <v>216</v>
      </c>
      <c r="G21" s="305" t="s">
        <v>155</v>
      </c>
      <c r="H21" s="305" t="s">
        <v>217</v>
      </c>
      <c r="I21" s="305" t="s">
        <v>156</v>
      </c>
      <c r="J21" s="305" t="s">
        <v>157</v>
      </c>
      <c r="K21" s="305" t="s">
        <v>158</v>
      </c>
      <c r="L21" s="305" t="s">
        <v>159</v>
      </c>
      <c r="M21" s="305" t="s">
        <v>218</v>
      </c>
      <c r="N21" s="306" t="s">
        <v>219</v>
      </c>
      <c r="O21" s="305" t="s">
        <v>220</v>
      </c>
      <c r="P21" s="305" t="s">
        <v>221</v>
      </c>
      <c r="Q21" s="305" t="s">
        <v>222</v>
      </c>
      <c r="R21" s="306" t="s">
        <v>223</v>
      </c>
      <c r="S21" s="307" t="s">
        <v>160</v>
      </c>
    </row>
    <row r="22" spans="1:19" x14ac:dyDescent="0.2">
      <c r="A22" s="178" t="s">
        <v>161</v>
      </c>
      <c r="B22" s="213" t="s">
        <v>234</v>
      </c>
      <c r="C22" s="272" t="s">
        <v>162</v>
      </c>
      <c r="D22" s="272">
        <v>53</v>
      </c>
      <c r="E22" s="219" t="s">
        <v>224</v>
      </c>
      <c r="F22" s="219" t="s">
        <v>224</v>
      </c>
      <c r="G22" s="219" t="s">
        <v>225</v>
      </c>
      <c r="H22" s="219">
        <v>35018.770833333336</v>
      </c>
      <c r="I22" s="219" t="s">
        <v>163</v>
      </c>
      <c r="J22" s="219" t="s">
        <v>164</v>
      </c>
      <c r="K22" s="276">
        <v>60.7</v>
      </c>
      <c r="L22" s="308">
        <v>113.2</v>
      </c>
      <c r="M22" s="308" t="s">
        <v>226</v>
      </c>
      <c r="N22" s="219" t="s">
        <v>227</v>
      </c>
      <c r="O22" s="276" t="s">
        <v>228</v>
      </c>
      <c r="P22" s="219" t="s">
        <v>229</v>
      </c>
      <c r="Q22" s="219" t="s">
        <v>230</v>
      </c>
      <c r="R22" s="219" t="s">
        <v>231</v>
      </c>
      <c r="S22" s="13" t="s">
        <v>232</v>
      </c>
    </row>
    <row r="23" spans="1:19" x14ac:dyDescent="0.2">
      <c r="A23" s="178" t="s">
        <v>165</v>
      </c>
      <c r="B23" s="213"/>
      <c r="C23" s="272" t="s">
        <v>166</v>
      </c>
      <c r="D23" s="272" t="s">
        <v>167</v>
      </c>
      <c r="E23" s="219">
        <v>38.889721999999999</v>
      </c>
      <c r="F23" s="219">
        <v>-77.008888999999996</v>
      </c>
      <c r="G23" s="219">
        <v>40967</v>
      </c>
      <c r="H23" s="219" t="s">
        <v>168</v>
      </c>
      <c r="I23" s="219" t="s">
        <v>169</v>
      </c>
      <c r="J23" s="219" t="s">
        <v>170</v>
      </c>
      <c r="K23" s="276">
        <v>18.5</v>
      </c>
      <c r="L23" s="308">
        <v>34.5</v>
      </c>
      <c r="M23" s="308"/>
      <c r="N23" s="219"/>
      <c r="O23" s="276"/>
      <c r="P23" s="219"/>
      <c r="Q23" s="219"/>
      <c r="R23" s="219"/>
      <c r="S23" s="13" t="s">
        <v>233</v>
      </c>
    </row>
    <row r="24" spans="1:19" x14ac:dyDescent="0.2">
      <c r="A24" s="185">
        <v>1</v>
      </c>
      <c r="B24" s="309"/>
      <c r="C24" s="186"/>
      <c r="D24" s="186"/>
      <c r="E24" s="187"/>
      <c r="F24" s="187"/>
      <c r="G24" s="187"/>
      <c r="H24" s="187"/>
      <c r="I24" s="187"/>
      <c r="J24" s="187"/>
      <c r="K24" s="188"/>
      <c r="L24" s="189"/>
      <c r="M24" s="189"/>
      <c r="N24" s="187"/>
      <c r="O24" s="188"/>
      <c r="P24" s="187"/>
      <c r="Q24" s="187"/>
      <c r="R24" s="187"/>
      <c r="S24" s="187"/>
    </row>
    <row r="25" spans="1:19" x14ac:dyDescent="0.2">
      <c r="A25" s="185">
        <v>2</v>
      </c>
      <c r="B25" s="309"/>
      <c r="C25" s="186"/>
      <c r="D25" s="186"/>
      <c r="E25" s="187"/>
      <c r="F25" s="187"/>
      <c r="G25" s="187"/>
      <c r="H25" s="187"/>
      <c r="I25" s="187"/>
      <c r="J25" s="187"/>
      <c r="K25" s="188"/>
      <c r="L25" s="189"/>
      <c r="M25" s="189"/>
      <c r="N25" s="187"/>
      <c r="O25" s="188"/>
      <c r="P25" s="187"/>
      <c r="Q25" s="187"/>
      <c r="R25" s="187"/>
      <c r="S25" s="187"/>
    </row>
    <row r="26" spans="1:19" x14ac:dyDescent="0.2">
      <c r="A26" s="185">
        <v>3</v>
      </c>
      <c r="B26" s="309"/>
      <c r="C26" s="186"/>
      <c r="D26" s="186"/>
      <c r="E26" s="187"/>
      <c r="F26" s="187"/>
      <c r="G26" s="187"/>
      <c r="H26" s="187"/>
      <c r="I26" s="187"/>
      <c r="J26" s="187"/>
      <c r="K26" s="188"/>
      <c r="L26" s="189"/>
      <c r="M26" s="189"/>
      <c r="N26" s="187"/>
      <c r="O26" s="188"/>
      <c r="P26" s="187"/>
      <c r="Q26" s="187"/>
      <c r="R26" s="187"/>
      <c r="S26" s="187"/>
    </row>
    <row r="27" spans="1:19" x14ac:dyDescent="0.2">
      <c r="A27" s="185">
        <v>4</v>
      </c>
      <c r="B27" s="309"/>
      <c r="C27" s="186"/>
      <c r="D27" s="186"/>
      <c r="E27" s="187"/>
      <c r="F27" s="187"/>
      <c r="G27" s="187"/>
      <c r="H27" s="187"/>
      <c r="I27" s="187"/>
      <c r="J27" s="187"/>
      <c r="K27" s="188"/>
      <c r="L27" s="189"/>
      <c r="M27" s="189"/>
      <c r="N27" s="187"/>
      <c r="O27" s="188"/>
      <c r="P27" s="187"/>
      <c r="Q27" s="187"/>
      <c r="R27" s="187"/>
      <c r="S27" s="187"/>
    </row>
    <row r="28" spans="1:19" x14ac:dyDescent="0.2">
      <c r="A28" s="185">
        <v>5</v>
      </c>
      <c r="B28" s="309"/>
      <c r="C28" s="186"/>
      <c r="D28" s="186"/>
      <c r="E28" s="187"/>
      <c r="F28" s="187"/>
      <c r="G28" s="187"/>
      <c r="H28" s="187"/>
      <c r="I28" s="187"/>
      <c r="J28" s="187"/>
      <c r="K28" s="188"/>
      <c r="L28" s="189"/>
      <c r="M28" s="189"/>
      <c r="N28" s="187"/>
      <c r="O28" s="188"/>
      <c r="P28" s="187"/>
      <c r="Q28" s="187"/>
      <c r="R28" s="187"/>
      <c r="S28" s="187"/>
    </row>
    <row r="29" spans="1:19" x14ac:dyDescent="0.2">
      <c r="A29" s="185">
        <v>6</v>
      </c>
      <c r="B29" s="309"/>
      <c r="C29" s="186"/>
      <c r="D29" s="186"/>
      <c r="E29" s="187"/>
      <c r="F29" s="187"/>
      <c r="G29" s="187"/>
      <c r="H29" s="187"/>
      <c r="I29" s="187"/>
      <c r="J29" s="187"/>
      <c r="K29" s="188"/>
      <c r="L29" s="189"/>
      <c r="M29" s="189"/>
      <c r="N29" s="187"/>
      <c r="O29" s="188"/>
      <c r="P29" s="187"/>
      <c r="Q29" s="187"/>
      <c r="R29" s="187"/>
      <c r="S29" s="187"/>
    </row>
    <row r="30" spans="1:19" x14ac:dyDescent="0.2">
      <c r="A30" s="185">
        <v>7</v>
      </c>
      <c r="B30" s="309"/>
      <c r="C30" s="186"/>
      <c r="D30" s="186"/>
      <c r="E30" s="187"/>
      <c r="F30" s="187"/>
      <c r="G30" s="187"/>
      <c r="H30" s="187"/>
      <c r="I30" s="187"/>
      <c r="J30" s="187"/>
      <c r="K30" s="188"/>
      <c r="L30" s="189"/>
      <c r="M30" s="189"/>
      <c r="N30" s="187"/>
      <c r="O30" s="188"/>
      <c r="P30" s="187"/>
      <c r="Q30" s="187"/>
      <c r="R30" s="187"/>
      <c r="S30" s="187"/>
    </row>
    <row r="31" spans="1:19" x14ac:dyDescent="0.2">
      <c r="A31" s="185">
        <v>8</v>
      </c>
      <c r="B31" s="309"/>
      <c r="C31" s="186"/>
      <c r="D31" s="186"/>
      <c r="E31" s="187"/>
      <c r="F31" s="187"/>
      <c r="G31" s="187"/>
      <c r="H31" s="187"/>
      <c r="I31" s="187"/>
      <c r="J31" s="187"/>
      <c r="K31" s="188"/>
      <c r="L31" s="189"/>
      <c r="M31" s="189"/>
      <c r="N31" s="187"/>
      <c r="O31" s="188"/>
      <c r="P31" s="187"/>
      <c r="Q31" s="187"/>
      <c r="R31" s="187"/>
      <c r="S31" s="187"/>
    </row>
    <row r="32" spans="1:19" x14ac:dyDescent="0.2">
      <c r="A32" s="185">
        <v>9</v>
      </c>
      <c r="B32" s="309"/>
      <c r="C32" s="186"/>
      <c r="D32" s="186"/>
      <c r="E32" s="187"/>
      <c r="F32" s="187"/>
      <c r="G32" s="187"/>
      <c r="H32" s="187"/>
      <c r="I32" s="187"/>
      <c r="J32" s="187"/>
      <c r="K32" s="188"/>
      <c r="L32" s="189"/>
      <c r="M32" s="189"/>
      <c r="N32" s="187"/>
      <c r="O32" s="188"/>
      <c r="P32" s="187"/>
      <c r="Q32" s="187"/>
      <c r="R32" s="187"/>
      <c r="S32" s="187"/>
    </row>
    <row r="33" spans="1:19" x14ac:dyDescent="0.2">
      <c r="A33" s="185">
        <v>10</v>
      </c>
      <c r="B33" s="309"/>
      <c r="C33" s="186"/>
      <c r="D33" s="186"/>
      <c r="E33" s="187"/>
      <c r="F33" s="187"/>
      <c r="G33" s="187"/>
      <c r="H33" s="187"/>
      <c r="I33" s="187"/>
      <c r="J33" s="187"/>
      <c r="K33" s="188"/>
      <c r="L33" s="189"/>
      <c r="M33" s="189"/>
      <c r="N33" s="187"/>
      <c r="O33" s="188"/>
      <c r="P33" s="187"/>
      <c r="Q33" s="187"/>
      <c r="R33" s="187"/>
      <c r="S33" s="187"/>
    </row>
    <row r="34" spans="1:19" x14ac:dyDescent="0.2">
      <c r="A34" s="185">
        <v>11</v>
      </c>
      <c r="B34" s="214"/>
      <c r="C34" s="186"/>
      <c r="D34" s="186"/>
      <c r="E34" s="187"/>
      <c r="F34" s="187"/>
      <c r="G34" s="187"/>
      <c r="H34" s="187"/>
      <c r="I34" s="187"/>
      <c r="J34" s="187"/>
      <c r="K34" s="188"/>
      <c r="L34" s="189"/>
      <c r="M34" s="189"/>
      <c r="N34" s="187"/>
      <c r="O34" s="188"/>
      <c r="P34" s="187"/>
      <c r="Q34" s="187"/>
      <c r="R34" s="187"/>
      <c r="S34" s="187"/>
    </row>
    <row r="35" spans="1:19" x14ac:dyDescent="0.2">
      <c r="A35" s="185">
        <v>12</v>
      </c>
      <c r="B35" s="214"/>
      <c r="C35" s="186"/>
      <c r="D35" s="186"/>
      <c r="E35" s="187"/>
      <c r="F35" s="187"/>
      <c r="G35" s="187"/>
      <c r="H35" s="187"/>
      <c r="I35" s="187"/>
      <c r="J35" s="187"/>
      <c r="K35" s="188"/>
      <c r="L35" s="189"/>
      <c r="M35" s="189"/>
      <c r="N35" s="187"/>
      <c r="O35" s="188"/>
      <c r="P35" s="187"/>
      <c r="Q35" s="187"/>
      <c r="R35" s="187"/>
      <c r="S35" s="187"/>
    </row>
    <row r="36" spans="1:19" x14ac:dyDescent="0.2">
      <c r="A36" s="185">
        <v>13</v>
      </c>
      <c r="B36" s="214"/>
      <c r="C36" s="186"/>
      <c r="D36" s="186"/>
      <c r="E36" s="187"/>
      <c r="F36" s="187"/>
      <c r="G36" s="187"/>
      <c r="H36" s="187"/>
      <c r="I36" s="187"/>
      <c r="J36" s="187"/>
      <c r="K36" s="188"/>
      <c r="L36" s="189"/>
      <c r="M36" s="189"/>
      <c r="N36" s="187"/>
      <c r="O36" s="188"/>
      <c r="P36" s="187"/>
      <c r="Q36" s="187"/>
      <c r="R36" s="187"/>
      <c r="S36" s="187"/>
    </row>
    <row r="37" spans="1:19" x14ac:dyDescent="0.2">
      <c r="A37" s="185">
        <v>14</v>
      </c>
      <c r="B37" s="214"/>
      <c r="C37" s="186"/>
      <c r="D37" s="186"/>
      <c r="E37" s="187"/>
      <c r="F37" s="187"/>
      <c r="G37" s="187"/>
      <c r="H37" s="187"/>
      <c r="I37" s="187"/>
      <c r="J37" s="187"/>
      <c r="K37" s="188"/>
      <c r="L37" s="189"/>
      <c r="M37" s="189"/>
      <c r="N37" s="187"/>
      <c r="O37" s="188"/>
      <c r="P37" s="187"/>
      <c r="Q37" s="187"/>
      <c r="R37" s="187"/>
      <c r="S37" s="187"/>
    </row>
    <row r="38" spans="1:19" x14ac:dyDescent="0.2">
      <c r="A38" s="185">
        <v>15</v>
      </c>
      <c r="B38" s="214"/>
      <c r="C38" s="186"/>
      <c r="D38" s="186"/>
      <c r="E38" s="187"/>
      <c r="F38" s="187"/>
      <c r="G38" s="187"/>
      <c r="H38" s="187"/>
      <c r="I38" s="187"/>
      <c r="J38" s="187"/>
      <c r="K38" s="188"/>
      <c r="L38" s="189"/>
      <c r="M38" s="189"/>
      <c r="N38" s="187"/>
      <c r="O38" s="188"/>
      <c r="P38" s="187"/>
      <c r="Q38" s="187"/>
      <c r="R38" s="187"/>
      <c r="S38" s="187"/>
    </row>
    <row r="39" spans="1:19" x14ac:dyDescent="0.2">
      <c r="A39" s="185">
        <v>16</v>
      </c>
      <c r="B39" s="214"/>
      <c r="C39" s="186"/>
      <c r="D39" s="186"/>
      <c r="E39" s="187"/>
      <c r="F39" s="187"/>
      <c r="G39" s="187"/>
      <c r="H39" s="187"/>
      <c r="I39" s="187"/>
      <c r="J39" s="187"/>
      <c r="K39" s="188"/>
      <c r="L39" s="189"/>
      <c r="M39" s="189"/>
      <c r="N39" s="187"/>
      <c r="O39" s="188"/>
      <c r="P39" s="187"/>
      <c r="Q39" s="187"/>
      <c r="R39" s="187"/>
      <c r="S39" s="187"/>
    </row>
    <row r="40" spans="1:19" x14ac:dyDescent="0.2">
      <c r="A40" s="185">
        <v>17</v>
      </c>
      <c r="B40" s="214"/>
      <c r="C40" s="186"/>
      <c r="D40" s="186"/>
      <c r="E40" s="187"/>
      <c r="F40" s="187"/>
      <c r="G40" s="187"/>
      <c r="H40" s="187"/>
      <c r="I40" s="187"/>
      <c r="J40" s="187"/>
      <c r="K40" s="188"/>
      <c r="L40" s="189"/>
      <c r="M40" s="189"/>
      <c r="N40" s="187"/>
      <c r="O40" s="188"/>
      <c r="P40" s="187"/>
      <c r="Q40" s="187"/>
      <c r="R40" s="187"/>
      <c r="S40" s="187"/>
    </row>
    <row r="41" spans="1:19" x14ac:dyDescent="0.2">
      <c r="A41" s="185">
        <v>18</v>
      </c>
      <c r="B41" s="214"/>
      <c r="C41" s="186"/>
      <c r="D41" s="186"/>
      <c r="E41" s="187"/>
      <c r="F41" s="187"/>
      <c r="G41" s="187"/>
      <c r="H41" s="187"/>
      <c r="I41" s="187"/>
      <c r="J41" s="187"/>
      <c r="K41" s="188"/>
      <c r="L41" s="189"/>
      <c r="M41" s="189"/>
      <c r="N41" s="187"/>
      <c r="O41" s="188"/>
      <c r="P41" s="187"/>
      <c r="Q41" s="187"/>
      <c r="R41" s="187"/>
      <c r="S41" s="187"/>
    </row>
    <row r="42" spans="1:19" x14ac:dyDescent="0.2">
      <c r="A42" s="185">
        <v>19</v>
      </c>
      <c r="B42" s="214"/>
      <c r="C42" s="186"/>
      <c r="D42" s="186"/>
      <c r="E42" s="187"/>
      <c r="F42" s="187"/>
      <c r="G42" s="187"/>
      <c r="H42" s="187"/>
      <c r="I42" s="187"/>
      <c r="J42" s="187"/>
      <c r="K42" s="188"/>
      <c r="L42" s="189"/>
      <c r="M42" s="189"/>
      <c r="N42" s="187"/>
      <c r="O42" s="188"/>
      <c r="P42" s="187"/>
      <c r="Q42" s="187"/>
      <c r="R42" s="187"/>
      <c r="S42" s="187"/>
    </row>
    <row r="43" spans="1:19" x14ac:dyDescent="0.2">
      <c r="A43" s="185">
        <v>20</v>
      </c>
      <c r="B43" s="214"/>
      <c r="C43" s="186"/>
      <c r="D43" s="186"/>
      <c r="E43" s="187"/>
      <c r="F43" s="187"/>
      <c r="G43" s="187"/>
      <c r="H43" s="187"/>
      <c r="I43" s="187"/>
      <c r="J43" s="187"/>
      <c r="K43" s="188"/>
      <c r="L43" s="189"/>
      <c r="M43" s="189"/>
      <c r="N43" s="187"/>
      <c r="O43" s="188"/>
      <c r="P43" s="187"/>
      <c r="Q43" s="187"/>
      <c r="R43" s="187"/>
      <c r="S43" s="187"/>
    </row>
    <row r="44" spans="1:19" x14ac:dyDescent="0.2">
      <c r="A44" s="185">
        <v>21</v>
      </c>
      <c r="B44" s="214"/>
      <c r="C44" s="186"/>
      <c r="D44" s="186"/>
      <c r="E44" s="187"/>
      <c r="F44" s="187"/>
      <c r="G44" s="187"/>
      <c r="H44" s="187"/>
      <c r="I44" s="187"/>
      <c r="J44" s="187"/>
      <c r="K44" s="188"/>
      <c r="L44" s="189"/>
      <c r="M44" s="189"/>
      <c r="N44" s="187"/>
      <c r="O44" s="188"/>
      <c r="P44" s="187"/>
      <c r="Q44" s="187"/>
      <c r="R44" s="187"/>
      <c r="S44" s="187"/>
    </row>
    <row r="45" spans="1:19" x14ac:dyDescent="0.2">
      <c r="A45" s="185">
        <v>22</v>
      </c>
      <c r="B45" s="214"/>
      <c r="C45" s="186"/>
      <c r="D45" s="186"/>
      <c r="E45" s="187"/>
      <c r="F45" s="187"/>
      <c r="G45" s="187"/>
      <c r="H45" s="187"/>
      <c r="I45" s="187"/>
      <c r="J45" s="187"/>
      <c r="K45" s="188"/>
      <c r="L45" s="189"/>
      <c r="M45" s="189"/>
      <c r="N45" s="187"/>
      <c r="O45" s="188"/>
      <c r="P45" s="187"/>
      <c r="Q45" s="187"/>
      <c r="R45" s="187"/>
      <c r="S45" s="187"/>
    </row>
    <row r="46" spans="1:19" x14ac:dyDescent="0.2">
      <c r="A46" s="185">
        <v>23</v>
      </c>
      <c r="B46" s="214"/>
      <c r="C46" s="186"/>
      <c r="D46" s="186"/>
      <c r="E46" s="187"/>
      <c r="F46" s="187"/>
      <c r="G46" s="187"/>
      <c r="H46" s="187"/>
      <c r="I46" s="187"/>
      <c r="J46" s="187"/>
      <c r="K46" s="188"/>
      <c r="L46" s="189"/>
      <c r="M46" s="189"/>
      <c r="N46" s="187"/>
      <c r="O46" s="188"/>
      <c r="P46" s="187"/>
      <c r="Q46" s="187"/>
      <c r="R46" s="187"/>
      <c r="S46" s="187"/>
    </row>
    <row r="47" spans="1:19" x14ac:dyDescent="0.2">
      <c r="A47" s="185">
        <v>24</v>
      </c>
      <c r="B47" s="214"/>
      <c r="C47" s="186"/>
      <c r="D47" s="186"/>
      <c r="E47" s="187"/>
      <c r="F47" s="187"/>
      <c r="G47" s="187"/>
      <c r="H47" s="187"/>
      <c r="I47" s="187"/>
      <c r="J47" s="187"/>
      <c r="K47" s="188"/>
      <c r="L47" s="189"/>
      <c r="M47" s="189"/>
      <c r="N47" s="187"/>
      <c r="O47" s="188"/>
      <c r="P47" s="187"/>
      <c r="Q47" s="187"/>
      <c r="R47" s="187"/>
      <c r="S47" s="187"/>
    </row>
    <row r="48" spans="1:19" x14ac:dyDescent="0.2">
      <c r="A48" s="185">
        <v>25</v>
      </c>
      <c r="B48" s="214"/>
      <c r="C48" s="186"/>
      <c r="D48" s="186"/>
      <c r="E48" s="187"/>
      <c r="F48" s="187"/>
      <c r="G48" s="187"/>
      <c r="H48" s="187"/>
      <c r="I48" s="187"/>
      <c r="J48" s="187"/>
      <c r="K48" s="188"/>
      <c r="L48" s="189"/>
      <c r="M48" s="189"/>
      <c r="N48" s="187"/>
      <c r="O48" s="188"/>
      <c r="P48" s="187"/>
      <c r="Q48" s="187"/>
      <c r="R48" s="187"/>
      <c r="S48" s="187"/>
    </row>
    <row r="49" spans="1:19" x14ac:dyDescent="0.2">
      <c r="A49" s="185">
        <v>26</v>
      </c>
      <c r="B49" s="214"/>
      <c r="C49" s="186"/>
      <c r="D49" s="186"/>
      <c r="E49" s="187"/>
      <c r="F49" s="187"/>
      <c r="G49" s="187"/>
      <c r="H49" s="187"/>
      <c r="I49" s="187"/>
      <c r="J49" s="187"/>
      <c r="K49" s="188"/>
      <c r="L49" s="189"/>
      <c r="M49" s="189"/>
      <c r="N49" s="187"/>
      <c r="O49" s="188"/>
      <c r="P49" s="187"/>
      <c r="Q49" s="187"/>
      <c r="R49" s="187"/>
      <c r="S49" s="187"/>
    </row>
    <row r="50" spans="1:19" x14ac:dyDescent="0.2">
      <c r="A50" s="185">
        <v>27</v>
      </c>
      <c r="B50" s="214"/>
      <c r="C50" s="186"/>
      <c r="D50" s="186"/>
      <c r="E50" s="187"/>
      <c r="F50" s="187"/>
      <c r="G50" s="187"/>
      <c r="H50" s="187"/>
      <c r="I50" s="187"/>
      <c r="J50" s="187"/>
      <c r="K50" s="188"/>
      <c r="L50" s="189"/>
      <c r="M50" s="189"/>
      <c r="N50" s="187"/>
      <c r="O50" s="188"/>
      <c r="P50" s="187"/>
      <c r="Q50" s="187"/>
      <c r="R50" s="187"/>
      <c r="S50" s="187"/>
    </row>
    <row r="51" spans="1:19" x14ac:dyDescent="0.2">
      <c r="A51" s="185">
        <v>28</v>
      </c>
      <c r="B51" s="214"/>
      <c r="C51" s="186"/>
      <c r="D51" s="186"/>
      <c r="E51" s="187"/>
      <c r="F51" s="187"/>
      <c r="G51" s="187"/>
      <c r="H51" s="187"/>
      <c r="I51" s="187"/>
      <c r="J51" s="187"/>
      <c r="K51" s="188"/>
      <c r="L51" s="189"/>
      <c r="M51" s="189"/>
      <c r="N51" s="187"/>
      <c r="O51" s="188"/>
      <c r="P51" s="187"/>
      <c r="Q51" s="187"/>
      <c r="R51" s="187"/>
      <c r="S51" s="187"/>
    </row>
    <row r="52" spans="1:19" x14ac:dyDescent="0.2">
      <c r="A52" s="185">
        <v>29</v>
      </c>
      <c r="B52" s="214"/>
      <c r="C52" s="186"/>
      <c r="D52" s="186"/>
      <c r="E52" s="187"/>
      <c r="F52" s="187"/>
      <c r="G52" s="187"/>
      <c r="H52" s="187"/>
      <c r="I52" s="187"/>
      <c r="J52" s="187"/>
      <c r="K52" s="188"/>
      <c r="L52" s="189"/>
      <c r="M52" s="189"/>
      <c r="N52" s="187"/>
      <c r="O52" s="188"/>
      <c r="P52" s="187"/>
      <c r="Q52" s="187"/>
      <c r="R52" s="187"/>
      <c r="S52" s="187"/>
    </row>
    <row r="53" spans="1:19" x14ac:dyDescent="0.2">
      <c r="A53" s="185">
        <v>30</v>
      </c>
      <c r="B53" s="214"/>
      <c r="C53" s="186"/>
      <c r="D53" s="186"/>
      <c r="E53" s="187"/>
      <c r="F53" s="187"/>
      <c r="G53" s="187"/>
      <c r="H53" s="187"/>
      <c r="I53" s="187"/>
      <c r="J53" s="187"/>
      <c r="K53" s="188"/>
      <c r="L53" s="189"/>
      <c r="M53" s="189"/>
      <c r="N53" s="187"/>
      <c r="O53" s="188"/>
      <c r="P53" s="187"/>
      <c r="Q53" s="187"/>
      <c r="R53" s="187"/>
      <c r="S53" s="187"/>
    </row>
    <row r="54" spans="1:19" x14ac:dyDescent="0.2">
      <c r="A54" s="185">
        <v>31</v>
      </c>
      <c r="B54" s="214"/>
      <c r="C54" s="186"/>
      <c r="D54" s="186"/>
      <c r="E54" s="187"/>
      <c r="F54" s="187"/>
      <c r="G54" s="187"/>
      <c r="H54" s="187"/>
      <c r="I54" s="187"/>
      <c r="J54" s="187"/>
      <c r="K54" s="188"/>
      <c r="L54" s="189"/>
      <c r="M54" s="189"/>
      <c r="N54" s="187"/>
      <c r="O54" s="188"/>
      <c r="P54" s="187"/>
      <c r="Q54" s="187"/>
      <c r="R54" s="187"/>
      <c r="S54" s="187"/>
    </row>
    <row r="55" spans="1:19" x14ac:dyDescent="0.2">
      <c r="A55" s="185">
        <v>32</v>
      </c>
      <c r="B55" s="214"/>
      <c r="C55" s="186"/>
      <c r="D55" s="186"/>
      <c r="E55" s="187"/>
      <c r="F55" s="187"/>
      <c r="G55" s="187"/>
      <c r="H55" s="187"/>
      <c r="I55" s="187"/>
      <c r="J55" s="187"/>
      <c r="K55" s="188"/>
      <c r="L55" s="189"/>
      <c r="M55" s="189"/>
      <c r="N55" s="187"/>
      <c r="O55" s="188"/>
      <c r="P55" s="187"/>
      <c r="Q55" s="187"/>
      <c r="R55" s="187"/>
      <c r="S55" s="187"/>
    </row>
    <row r="56" spans="1:19" x14ac:dyDescent="0.2">
      <c r="A56" s="185">
        <v>33</v>
      </c>
      <c r="B56" s="214"/>
      <c r="C56" s="186"/>
      <c r="D56" s="186"/>
      <c r="E56" s="187"/>
      <c r="F56" s="187"/>
      <c r="G56" s="187"/>
      <c r="H56" s="187"/>
      <c r="I56" s="187"/>
      <c r="J56" s="187"/>
      <c r="K56" s="188"/>
      <c r="L56" s="189"/>
      <c r="M56" s="189"/>
      <c r="N56" s="187"/>
      <c r="O56" s="188"/>
      <c r="P56" s="187"/>
      <c r="Q56" s="187"/>
      <c r="R56" s="187"/>
      <c r="S56" s="187"/>
    </row>
    <row r="57" spans="1:19" x14ac:dyDescent="0.2">
      <c r="A57" s="185">
        <v>34</v>
      </c>
      <c r="B57" s="214"/>
      <c r="C57" s="186"/>
      <c r="D57" s="186"/>
      <c r="E57" s="187"/>
      <c r="F57" s="187"/>
      <c r="G57" s="187"/>
      <c r="H57" s="187"/>
      <c r="I57" s="187"/>
      <c r="J57" s="187"/>
      <c r="K57" s="188"/>
      <c r="L57" s="189"/>
      <c r="M57" s="189"/>
      <c r="N57" s="187"/>
      <c r="O57" s="188"/>
      <c r="P57" s="187"/>
      <c r="Q57" s="187"/>
      <c r="R57" s="187"/>
      <c r="S57" s="187"/>
    </row>
    <row r="58" spans="1:19" x14ac:dyDescent="0.2">
      <c r="A58" s="185">
        <v>35</v>
      </c>
      <c r="B58" s="214"/>
      <c r="C58" s="186"/>
      <c r="D58" s="186"/>
      <c r="E58" s="187"/>
      <c r="F58" s="187"/>
      <c r="G58" s="187"/>
      <c r="H58" s="187"/>
      <c r="I58" s="187"/>
      <c r="J58" s="187"/>
      <c r="K58" s="188"/>
      <c r="L58" s="189"/>
      <c r="M58" s="189"/>
      <c r="N58" s="187"/>
      <c r="O58" s="188"/>
      <c r="P58" s="187"/>
      <c r="Q58" s="187"/>
      <c r="R58" s="187"/>
      <c r="S58" s="187"/>
    </row>
    <row r="59" spans="1:19" x14ac:dyDescent="0.2">
      <c r="A59" s="185">
        <v>36</v>
      </c>
      <c r="B59" s="214"/>
      <c r="C59" s="186"/>
      <c r="D59" s="186"/>
      <c r="E59" s="187"/>
      <c r="F59" s="187"/>
      <c r="G59" s="187"/>
      <c r="H59" s="187"/>
      <c r="I59" s="187"/>
      <c r="J59" s="187"/>
      <c r="K59" s="188"/>
      <c r="L59" s="189"/>
      <c r="M59" s="189"/>
      <c r="N59" s="187"/>
      <c r="O59" s="188"/>
      <c r="P59" s="187"/>
      <c r="Q59" s="187"/>
      <c r="R59" s="187"/>
      <c r="S59" s="187"/>
    </row>
    <row r="60" spans="1:19" x14ac:dyDescent="0.2">
      <c r="A60" s="185">
        <v>37</v>
      </c>
      <c r="B60" s="214"/>
      <c r="C60" s="186"/>
      <c r="D60" s="186"/>
      <c r="E60" s="187"/>
      <c r="F60" s="187"/>
      <c r="G60" s="187"/>
      <c r="H60" s="187"/>
      <c r="I60" s="187"/>
      <c r="J60" s="187"/>
      <c r="K60" s="188"/>
      <c r="L60" s="189"/>
      <c r="M60" s="189"/>
      <c r="N60" s="187"/>
      <c r="O60" s="188"/>
      <c r="P60" s="187"/>
      <c r="Q60" s="187"/>
      <c r="R60" s="187"/>
      <c r="S60" s="187"/>
    </row>
    <row r="61" spans="1:19" x14ac:dyDescent="0.2">
      <c r="A61" s="185">
        <v>38</v>
      </c>
      <c r="B61" s="214"/>
      <c r="C61" s="186"/>
      <c r="D61" s="186"/>
      <c r="E61" s="187"/>
      <c r="F61" s="187"/>
      <c r="G61" s="187"/>
      <c r="H61" s="187"/>
      <c r="I61" s="187"/>
      <c r="J61" s="187"/>
      <c r="K61" s="188"/>
      <c r="L61" s="189"/>
      <c r="M61" s="189"/>
      <c r="N61" s="187"/>
      <c r="O61" s="188"/>
      <c r="P61" s="187"/>
      <c r="Q61" s="187"/>
      <c r="R61" s="187"/>
      <c r="S61" s="187"/>
    </row>
    <row r="62" spans="1:19" x14ac:dyDescent="0.2">
      <c r="A62" s="185">
        <v>39</v>
      </c>
      <c r="B62" s="214"/>
      <c r="C62" s="186"/>
      <c r="D62" s="186"/>
      <c r="E62" s="187"/>
      <c r="F62" s="187"/>
      <c r="G62" s="187"/>
      <c r="H62" s="187"/>
      <c r="I62" s="187"/>
      <c r="J62" s="187"/>
      <c r="K62" s="188"/>
      <c r="L62" s="189"/>
      <c r="M62" s="189"/>
      <c r="N62" s="187"/>
      <c r="O62" s="188"/>
      <c r="P62" s="187"/>
      <c r="Q62" s="187"/>
      <c r="R62" s="187"/>
      <c r="S62" s="187"/>
    </row>
    <row r="63" spans="1:19" x14ac:dyDescent="0.2">
      <c r="A63" s="185">
        <v>40</v>
      </c>
      <c r="B63" s="214"/>
      <c r="C63" s="186"/>
      <c r="D63" s="186"/>
      <c r="E63" s="187"/>
      <c r="F63" s="187"/>
      <c r="G63" s="187"/>
      <c r="H63" s="187"/>
      <c r="I63" s="187"/>
      <c r="J63" s="187"/>
      <c r="K63" s="188"/>
      <c r="L63" s="189"/>
      <c r="M63" s="189"/>
      <c r="N63" s="187"/>
      <c r="O63" s="188"/>
      <c r="P63" s="187"/>
      <c r="Q63" s="187"/>
      <c r="R63" s="187"/>
      <c r="S63" s="187"/>
    </row>
    <row r="64" spans="1:19" x14ac:dyDescent="0.2">
      <c r="A64" s="185">
        <v>41</v>
      </c>
      <c r="B64" s="215"/>
      <c r="C64" s="186"/>
      <c r="D64" s="186"/>
      <c r="E64" s="190"/>
      <c r="F64" s="190"/>
      <c r="G64" s="190"/>
      <c r="H64" s="190"/>
      <c r="I64" s="190"/>
      <c r="J64" s="190"/>
      <c r="K64" s="181"/>
      <c r="L64" s="191"/>
      <c r="M64" s="191"/>
      <c r="N64" s="190"/>
      <c r="O64" s="181"/>
      <c r="P64" s="187"/>
      <c r="Q64" s="187"/>
      <c r="R64" s="187"/>
      <c r="S64" s="187"/>
    </row>
    <row r="65" spans="1:19" x14ac:dyDescent="0.2">
      <c r="A65" s="185">
        <v>42</v>
      </c>
      <c r="B65" s="215"/>
      <c r="C65" s="186"/>
      <c r="D65" s="186"/>
      <c r="E65" s="190"/>
      <c r="F65" s="190"/>
      <c r="G65" s="190"/>
      <c r="H65" s="190"/>
      <c r="I65" s="190"/>
      <c r="J65" s="190"/>
      <c r="K65" s="181"/>
      <c r="L65" s="191"/>
      <c r="M65" s="191"/>
      <c r="N65" s="190"/>
      <c r="O65" s="181"/>
      <c r="P65" s="187"/>
      <c r="Q65" s="187"/>
      <c r="R65" s="187"/>
      <c r="S65" s="187"/>
    </row>
    <row r="66" spans="1:19" x14ac:dyDescent="0.2">
      <c r="A66" s="185">
        <v>43</v>
      </c>
      <c r="B66" s="215"/>
      <c r="C66" s="186"/>
      <c r="D66" s="186"/>
      <c r="E66" s="190"/>
      <c r="F66" s="190"/>
      <c r="G66" s="190"/>
      <c r="H66" s="190"/>
      <c r="I66" s="190"/>
      <c r="J66" s="190"/>
      <c r="K66" s="181"/>
      <c r="L66" s="191"/>
      <c r="M66" s="191"/>
      <c r="N66" s="190"/>
      <c r="O66" s="181"/>
      <c r="P66" s="187"/>
      <c r="Q66" s="187"/>
      <c r="R66" s="187"/>
      <c r="S66" s="187"/>
    </row>
    <row r="67" spans="1:19" x14ac:dyDescent="0.2">
      <c r="A67" s="185">
        <v>44</v>
      </c>
      <c r="B67" s="215"/>
      <c r="C67" s="186"/>
      <c r="D67" s="186"/>
      <c r="E67" s="190"/>
      <c r="F67" s="190"/>
      <c r="G67" s="190"/>
      <c r="H67" s="190"/>
      <c r="I67" s="190"/>
      <c r="J67" s="190"/>
      <c r="K67" s="181"/>
      <c r="L67" s="191"/>
      <c r="M67" s="191"/>
      <c r="N67" s="190"/>
      <c r="O67" s="181"/>
      <c r="P67" s="187"/>
      <c r="Q67" s="187"/>
      <c r="R67" s="187"/>
      <c r="S67" s="187"/>
    </row>
    <row r="68" spans="1:19" x14ac:dyDescent="0.2">
      <c r="A68" s="185">
        <v>45</v>
      </c>
      <c r="B68" s="215"/>
      <c r="C68" s="186"/>
      <c r="D68" s="186"/>
      <c r="E68" s="190"/>
      <c r="F68" s="190"/>
      <c r="G68" s="190"/>
      <c r="H68" s="190"/>
      <c r="I68" s="190"/>
      <c r="J68" s="190"/>
      <c r="K68" s="181"/>
      <c r="L68" s="191"/>
      <c r="M68" s="191"/>
      <c r="N68" s="190"/>
      <c r="O68" s="181"/>
      <c r="P68" s="187"/>
      <c r="Q68" s="187"/>
      <c r="R68" s="187"/>
      <c r="S68" s="187"/>
    </row>
    <row r="69" spans="1:19" x14ac:dyDescent="0.2">
      <c r="A69" s="185">
        <v>46</v>
      </c>
      <c r="B69" s="215"/>
      <c r="C69" s="186"/>
      <c r="D69" s="186"/>
      <c r="E69" s="190"/>
      <c r="F69" s="190"/>
      <c r="G69" s="190"/>
      <c r="H69" s="190"/>
      <c r="I69" s="190"/>
      <c r="J69" s="190"/>
      <c r="K69" s="181"/>
      <c r="L69" s="191"/>
      <c r="M69" s="191"/>
      <c r="N69" s="190"/>
      <c r="O69" s="181"/>
      <c r="P69" s="187"/>
      <c r="Q69" s="187"/>
      <c r="R69" s="187"/>
      <c r="S69" s="187"/>
    </row>
    <row r="70" spans="1:19" x14ac:dyDescent="0.2">
      <c r="A70" s="185">
        <v>47</v>
      </c>
      <c r="B70" s="215"/>
      <c r="C70" s="186"/>
      <c r="D70" s="186"/>
      <c r="E70" s="190"/>
      <c r="F70" s="190"/>
      <c r="G70" s="190"/>
      <c r="H70" s="190"/>
      <c r="I70" s="190"/>
      <c r="J70" s="190"/>
      <c r="K70" s="181"/>
      <c r="L70" s="191"/>
      <c r="M70" s="191"/>
      <c r="N70" s="190"/>
      <c r="O70" s="181"/>
      <c r="P70" s="187"/>
      <c r="Q70" s="187"/>
      <c r="R70" s="187"/>
      <c r="S70" s="187"/>
    </row>
    <row r="71" spans="1:19" x14ac:dyDescent="0.2">
      <c r="A71" s="185">
        <v>48</v>
      </c>
      <c r="B71" s="215"/>
      <c r="C71" s="186"/>
      <c r="D71" s="186"/>
      <c r="E71" s="190"/>
      <c r="F71" s="190"/>
      <c r="G71" s="190"/>
      <c r="H71" s="190"/>
      <c r="I71" s="190"/>
      <c r="J71" s="190"/>
      <c r="K71" s="181"/>
      <c r="L71" s="191"/>
      <c r="M71" s="191"/>
      <c r="N71" s="190"/>
      <c r="O71" s="181"/>
      <c r="P71" s="187"/>
      <c r="Q71" s="187"/>
      <c r="R71" s="187"/>
      <c r="S71" s="187"/>
    </row>
    <row r="72" spans="1:19" x14ac:dyDescent="0.2">
      <c r="A72" s="185">
        <v>49</v>
      </c>
      <c r="B72" s="215"/>
      <c r="C72" s="186"/>
      <c r="D72" s="186"/>
      <c r="E72" s="190"/>
      <c r="F72" s="190"/>
      <c r="G72" s="190"/>
      <c r="H72" s="190"/>
      <c r="I72" s="190"/>
      <c r="J72" s="190"/>
      <c r="K72" s="181"/>
      <c r="L72" s="191"/>
      <c r="M72" s="191"/>
      <c r="N72" s="190"/>
      <c r="O72" s="181"/>
      <c r="P72" s="187"/>
      <c r="Q72" s="187"/>
      <c r="R72" s="187"/>
      <c r="S72" s="187"/>
    </row>
    <row r="73" spans="1:19" x14ac:dyDescent="0.2">
      <c r="A73" s="185">
        <v>50</v>
      </c>
      <c r="B73" s="215"/>
      <c r="C73" s="186"/>
      <c r="D73" s="186"/>
      <c r="E73" s="190"/>
      <c r="F73" s="190"/>
      <c r="G73" s="190"/>
      <c r="H73" s="190"/>
      <c r="I73" s="190"/>
      <c r="J73" s="190"/>
      <c r="K73" s="181"/>
      <c r="L73" s="191"/>
      <c r="M73" s="191"/>
      <c r="N73" s="190"/>
      <c r="O73" s="181"/>
      <c r="P73" s="187"/>
      <c r="Q73" s="187"/>
      <c r="R73" s="187"/>
      <c r="S73" s="187"/>
    </row>
    <row r="74" spans="1:19" x14ac:dyDescent="0.2">
      <c r="A74" s="185">
        <v>51</v>
      </c>
      <c r="B74" s="215"/>
      <c r="C74" s="186"/>
      <c r="D74" s="186"/>
      <c r="E74" s="190"/>
      <c r="F74" s="190"/>
      <c r="G74" s="190"/>
      <c r="H74" s="190"/>
      <c r="I74" s="190"/>
      <c r="J74" s="190"/>
      <c r="K74" s="181"/>
      <c r="L74" s="191"/>
      <c r="M74" s="191"/>
      <c r="N74" s="190"/>
      <c r="O74" s="181"/>
      <c r="P74" s="187"/>
      <c r="Q74" s="187"/>
      <c r="R74" s="187"/>
      <c r="S74" s="187"/>
    </row>
    <row r="75" spans="1:19" x14ac:dyDescent="0.2">
      <c r="A75" s="185">
        <v>52</v>
      </c>
      <c r="B75" s="215"/>
      <c r="C75" s="186"/>
      <c r="D75" s="186"/>
      <c r="E75" s="190"/>
      <c r="F75" s="190"/>
      <c r="G75" s="190"/>
      <c r="H75" s="190"/>
      <c r="I75" s="190"/>
      <c r="J75" s="190"/>
      <c r="K75" s="181"/>
      <c r="L75" s="191"/>
      <c r="M75" s="191"/>
      <c r="N75" s="190"/>
      <c r="O75" s="181"/>
      <c r="P75" s="187"/>
      <c r="Q75" s="187"/>
      <c r="R75" s="187"/>
      <c r="S75" s="187"/>
    </row>
    <row r="76" spans="1:19" x14ac:dyDescent="0.2">
      <c r="A76" s="185">
        <v>53</v>
      </c>
      <c r="B76" s="215"/>
      <c r="C76" s="186"/>
      <c r="D76" s="186"/>
      <c r="E76" s="190"/>
      <c r="F76" s="190"/>
      <c r="G76" s="190"/>
      <c r="H76" s="190"/>
      <c r="I76" s="190"/>
      <c r="J76" s="190"/>
      <c r="K76" s="181"/>
      <c r="L76" s="191"/>
      <c r="M76" s="191"/>
      <c r="N76" s="190"/>
      <c r="O76" s="181"/>
      <c r="P76" s="187"/>
      <c r="Q76" s="187"/>
      <c r="R76" s="187"/>
      <c r="S76" s="187"/>
    </row>
    <row r="77" spans="1:19" x14ac:dyDescent="0.2">
      <c r="A77" s="185">
        <v>54</v>
      </c>
      <c r="B77" s="215"/>
      <c r="C77" s="186"/>
      <c r="D77" s="186"/>
      <c r="E77" s="190"/>
      <c r="F77" s="190"/>
      <c r="G77" s="190"/>
      <c r="H77" s="190"/>
      <c r="I77" s="190"/>
      <c r="J77" s="190"/>
      <c r="K77" s="181"/>
      <c r="L77" s="191"/>
      <c r="M77" s="191"/>
      <c r="N77" s="190"/>
      <c r="O77" s="181"/>
      <c r="P77" s="187"/>
      <c r="Q77" s="187"/>
      <c r="R77" s="187"/>
      <c r="S77" s="187"/>
    </row>
    <row r="78" spans="1:19" x14ac:dyDescent="0.2">
      <c r="A78" s="185">
        <v>55</v>
      </c>
      <c r="B78" s="215"/>
      <c r="C78" s="186"/>
      <c r="D78" s="186"/>
      <c r="E78" s="190"/>
      <c r="F78" s="190"/>
      <c r="G78" s="190"/>
      <c r="H78" s="190"/>
      <c r="I78" s="190"/>
      <c r="J78" s="190"/>
      <c r="K78" s="181"/>
      <c r="L78" s="191"/>
      <c r="M78" s="191"/>
      <c r="N78" s="190"/>
      <c r="O78" s="181"/>
      <c r="P78" s="187"/>
      <c r="Q78" s="187"/>
      <c r="R78" s="187"/>
      <c r="S78" s="187"/>
    </row>
    <row r="79" spans="1:19" x14ac:dyDescent="0.2">
      <c r="A79" s="185">
        <v>56</v>
      </c>
      <c r="B79" s="215"/>
      <c r="C79" s="186"/>
      <c r="D79" s="186"/>
      <c r="E79" s="190"/>
      <c r="F79" s="190"/>
      <c r="G79" s="190"/>
      <c r="H79" s="190"/>
      <c r="I79" s="190"/>
      <c r="J79" s="190"/>
      <c r="K79" s="181"/>
      <c r="L79" s="191"/>
      <c r="M79" s="191"/>
      <c r="N79" s="190"/>
      <c r="O79" s="181"/>
      <c r="P79" s="187"/>
      <c r="Q79" s="187"/>
      <c r="R79" s="187"/>
      <c r="S79" s="187"/>
    </row>
    <row r="80" spans="1:19" x14ac:dyDescent="0.2">
      <c r="A80" s="185">
        <v>57</v>
      </c>
      <c r="B80" s="215"/>
      <c r="C80" s="186"/>
      <c r="D80" s="186"/>
      <c r="E80" s="190"/>
      <c r="F80" s="190"/>
      <c r="G80" s="190"/>
      <c r="H80" s="190"/>
      <c r="I80" s="190"/>
      <c r="J80" s="190"/>
      <c r="K80" s="181"/>
      <c r="L80" s="191"/>
      <c r="M80" s="191"/>
      <c r="N80" s="190"/>
      <c r="O80" s="181"/>
      <c r="P80" s="187"/>
      <c r="Q80" s="187"/>
      <c r="R80" s="187"/>
      <c r="S80" s="187"/>
    </row>
    <row r="81" spans="1:19" x14ac:dyDescent="0.2">
      <c r="A81" s="185">
        <v>58</v>
      </c>
      <c r="B81" s="215"/>
      <c r="C81" s="186"/>
      <c r="D81" s="186"/>
      <c r="E81" s="190"/>
      <c r="F81" s="190"/>
      <c r="G81" s="190"/>
      <c r="H81" s="190"/>
      <c r="I81" s="190"/>
      <c r="J81" s="190"/>
      <c r="K81" s="181"/>
      <c r="L81" s="191"/>
      <c r="M81" s="191"/>
      <c r="N81" s="190"/>
      <c r="O81" s="181"/>
      <c r="P81" s="187"/>
      <c r="Q81" s="187"/>
      <c r="R81" s="187"/>
      <c r="S81" s="187"/>
    </row>
    <row r="82" spans="1:19" x14ac:dyDescent="0.2">
      <c r="A82" s="185">
        <v>59</v>
      </c>
      <c r="B82" s="215"/>
      <c r="C82" s="186"/>
      <c r="D82" s="186"/>
      <c r="E82" s="190"/>
      <c r="F82" s="190"/>
      <c r="G82" s="190"/>
      <c r="H82" s="190"/>
      <c r="I82" s="190"/>
      <c r="J82" s="190"/>
      <c r="K82" s="181"/>
      <c r="L82" s="191"/>
      <c r="M82" s="191"/>
      <c r="N82" s="190"/>
      <c r="O82" s="181"/>
      <c r="P82" s="187"/>
      <c r="Q82" s="187"/>
      <c r="R82" s="187"/>
      <c r="S82" s="187"/>
    </row>
    <row r="83" spans="1:19" x14ac:dyDescent="0.2">
      <c r="A83" s="185">
        <v>60</v>
      </c>
      <c r="B83" s="215"/>
      <c r="C83" s="186"/>
      <c r="D83" s="186"/>
      <c r="E83" s="190"/>
      <c r="F83" s="190"/>
      <c r="G83" s="190"/>
      <c r="H83" s="190"/>
      <c r="I83" s="190"/>
      <c r="J83" s="190"/>
      <c r="K83" s="181"/>
      <c r="L83" s="191"/>
      <c r="M83" s="191"/>
      <c r="N83" s="190"/>
      <c r="O83" s="181"/>
      <c r="P83" s="187"/>
      <c r="Q83" s="187"/>
      <c r="R83" s="187"/>
      <c r="S83" s="187"/>
    </row>
    <row r="84" spans="1:19" x14ac:dyDescent="0.2">
      <c r="A84" s="185">
        <v>61</v>
      </c>
      <c r="B84" s="215"/>
      <c r="C84" s="186"/>
      <c r="D84" s="186"/>
      <c r="E84" s="190"/>
      <c r="F84" s="190"/>
      <c r="G84" s="190"/>
      <c r="H84" s="190"/>
      <c r="I84" s="190"/>
      <c r="J84" s="190"/>
      <c r="K84" s="181"/>
      <c r="L84" s="191"/>
      <c r="M84" s="191"/>
      <c r="N84" s="190"/>
      <c r="O84" s="181"/>
      <c r="P84" s="187"/>
      <c r="Q84" s="187"/>
      <c r="R84" s="187"/>
      <c r="S84" s="187"/>
    </row>
    <row r="85" spans="1:19" x14ac:dyDescent="0.2">
      <c r="A85" s="185">
        <v>62</v>
      </c>
      <c r="B85" s="215"/>
      <c r="C85" s="186"/>
      <c r="D85" s="186"/>
      <c r="E85" s="190"/>
      <c r="F85" s="190"/>
      <c r="G85" s="190"/>
      <c r="H85" s="190"/>
      <c r="I85" s="190"/>
      <c r="J85" s="190"/>
      <c r="K85" s="181"/>
      <c r="L85" s="191"/>
      <c r="M85" s="191"/>
      <c r="N85" s="190"/>
      <c r="O85" s="181"/>
      <c r="P85" s="187"/>
      <c r="Q85" s="187"/>
      <c r="R85" s="187"/>
      <c r="S85" s="187"/>
    </row>
    <row r="86" spans="1:19" x14ac:dyDescent="0.2">
      <c r="A86" s="185">
        <v>63</v>
      </c>
      <c r="B86" s="215"/>
      <c r="C86" s="186"/>
      <c r="D86" s="186"/>
      <c r="E86" s="190"/>
      <c r="F86" s="190"/>
      <c r="G86" s="190"/>
      <c r="H86" s="190"/>
      <c r="I86" s="190"/>
      <c r="J86" s="190"/>
      <c r="K86" s="181"/>
      <c r="L86" s="191"/>
      <c r="M86" s="191"/>
      <c r="N86" s="190"/>
      <c r="O86" s="181"/>
      <c r="P86" s="187"/>
      <c r="Q86" s="187"/>
      <c r="R86" s="187"/>
      <c r="S86" s="187"/>
    </row>
    <row r="87" spans="1:19" x14ac:dyDescent="0.2">
      <c r="A87" s="185">
        <v>64</v>
      </c>
      <c r="B87" s="215"/>
      <c r="C87" s="186"/>
      <c r="D87" s="186"/>
      <c r="E87" s="190"/>
      <c r="F87" s="190"/>
      <c r="G87" s="190"/>
      <c r="H87" s="190"/>
      <c r="I87" s="190"/>
      <c r="J87" s="190"/>
      <c r="K87" s="181"/>
      <c r="L87" s="191"/>
      <c r="M87" s="191"/>
      <c r="N87" s="190"/>
      <c r="O87" s="181"/>
      <c r="P87" s="187"/>
      <c r="Q87" s="187"/>
      <c r="R87" s="187"/>
      <c r="S87" s="187"/>
    </row>
    <row r="88" spans="1:19" x14ac:dyDescent="0.2">
      <c r="A88" s="185">
        <v>65</v>
      </c>
      <c r="B88" s="215"/>
      <c r="C88" s="186"/>
      <c r="D88" s="186"/>
      <c r="E88" s="190"/>
      <c r="F88" s="190"/>
      <c r="G88" s="190"/>
      <c r="H88" s="190"/>
      <c r="I88" s="190"/>
      <c r="J88" s="190"/>
      <c r="K88" s="181"/>
      <c r="L88" s="191"/>
      <c r="M88" s="191"/>
      <c r="N88" s="190"/>
      <c r="O88" s="181"/>
      <c r="P88" s="187"/>
      <c r="Q88" s="187"/>
      <c r="R88" s="187"/>
      <c r="S88" s="187"/>
    </row>
    <row r="89" spans="1:19" x14ac:dyDescent="0.2">
      <c r="A89" s="185">
        <v>66</v>
      </c>
      <c r="B89" s="215"/>
      <c r="C89" s="186"/>
      <c r="D89" s="186"/>
      <c r="E89" s="190"/>
      <c r="F89" s="190"/>
      <c r="G89" s="190"/>
      <c r="H89" s="190"/>
      <c r="I89" s="190"/>
      <c r="J89" s="190"/>
      <c r="K89" s="181"/>
      <c r="L89" s="191"/>
      <c r="M89" s="191"/>
      <c r="N89" s="190"/>
      <c r="O89" s="181"/>
      <c r="P89" s="187"/>
      <c r="Q89" s="187"/>
      <c r="R89" s="187"/>
      <c r="S89" s="187"/>
    </row>
    <row r="90" spans="1:19" x14ac:dyDescent="0.2">
      <c r="A90" s="185">
        <v>67</v>
      </c>
      <c r="B90" s="215"/>
      <c r="C90" s="186"/>
      <c r="D90" s="186"/>
      <c r="E90" s="190"/>
      <c r="F90" s="190"/>
      <c r="G90" s="190"/>
      <c r="H90" s="190"/>
      <c r="I90" s="190"/>
      <c r="J90" s="190"/>
      <c r="K90" s="181"/>
      <c r="L90" s="191"/>
      <c r="M90" s="191"/>
      <c r="N90" s="190"/>
      <c r="O90" s="181"/>
      <c r="P90" s="187"/>
      <c r="Q90" s="187"/>
      <c r="R90" s="187"/>
      <c r="S90" s="187"/>
    </row>
    <row r="91" spans="1:19" x14ac:dyDescent="0.2">
      <c r="A91" s="185">
        <v>68</v>
      </c>
      <c r="B91" s="215"/>
      <c r="C91" s="186"/>
      <c r="D91" s="186"/>
      <c r="E91" s="190"/>
      <c r="F91" s="190"/>
      <c r="G91" s="190"/>
      <c r="H91" s="190"/>
      <c r="I91" s="190"/>
      <c r="J91" s="190"/>
      <c r="K91" s="181"/>
      <c r="L91" s="191"/>
      <c r="M91" s="191"/>
      <c r="N91" s="190"/>
      <c r="O91" s="181"/>
      <c r="P91" s="187"/>
      <c r="Q91" s="187"/>
      <c r="R91" s="187"/>
      <c r="S91" s="187"/>
    </row>
    <row r="92" spans="1:19" x14ac:dyDescent="0.2">
      <c r="A92" s="185">
        <v>69</v>
      </c>
      <c r="B92" s="215"/>
      <c r="C92" s="186"/>
      <c r="D92" s="186"/>
      <c r="E92" s="190"/>
      <c r="F92" s="190"/>
      <c r="G92" s="190"/>
      <c r="H92" s="190"/>
      <c r="I92" s="190"/>
      <c r="J92" s="190"/>
      <c r="K92" s="181"/>
      <c r="L92" s="191"/>
      <c r="M92" s="191"/>
      <c r="N92" s="190"/>
      <c r="O92" s="181"/>
      <c r="P92" s="187"/>
      <c r="Q92" s="187"/>
      <c r="R92" s="187"/>
      <c r="S92" s="187"/>
    </row>
    <row r="93" spans="1:19" x14ac:dyDescent="0.2">
      <c r="A93" s="185">
        <v>70</v>
      </c>
      <c r="B93" s="215"/>
      <c r="C93" s="186"/>
      <c r="D93" s="186"/>
      <c r="E93" s="190"/>
      <c r="F93" s="190"/>
      <c r="G93" s="190"/>
      <c r="H93" s="190"/>
      <c r="I93" s="190"/>
      <c r="J93" s="190"/>
      <c r="K93" s="181"/>
      <c r="L93" s="191"/>
      <c r="M93" s="191"/>
      <c r="N93" s="190"/>
      <c r="O93" s="181"/>
      <c r="P93" s="187"/>
      <c r="Q93" s="187"/>
      <c r="R93" s="187"/>
      <c r="S93" s="187"/>
    </row>
    <row r="94" spans="1:19" x14ac:dyDescent="0.2">
      <c r="A94" s="185">
        <v>71</v>
      </c>
      <c r="B94" s="215"/>
      <c r="C94" s="186"/>
      <c r="D94" s="186"/>
      <c r="E94" s="190"/>
      <c r="F94" s="190"/>
      <c r="G94" s="190"/>
      <c r="H94" s="190"/>
      <c r="I94" s="190"/>
      <c r="J94" s="190"/>
      <c r="K94" s="181"/>
      <c r="L94" s="191"/>
      <c r="M94" s="191"/>
      <c r="N94" s="190"/>
      <c r="O94" s="181"/>
      <c r="P94" s="187"/>
      <c r="Q94" s="187"/>
      <c r="R94" s="187"/>
      <c r="S94" s="187"/>
    </row>
    <row r="95" spans="1:19" x14ac:dyDescent="0.2">
      <c r="A95" s="185">
        <v>72</v>
      </c>
      <c r="B95" s="215"/>
      <c r="C95" s="186"/>
      <c r="D95" s="186"/>
      <c r="E95" s="190"/>
      <c r="F95" s="190"/>
      <c r="G95" s="190"/>
      <c r="H95" s="190"/>
      <c r="I95" s="190"/>
      <c r="J95" s="190"/>
      <c r="K95" s="181"/>
      <c r="L95" s="191"/>
      <c r="M95" s="191"/>
      <c r="N95" s="190"/>
      <c r="O95" s="181"/>
      <c r="P95" s="187"/>
      <c r="Q95" s="187"/>
      <c r="R95" s="187"/>
      <c r="S95" s="187"/>
    </row>
    <row r="96" spans="1:19" x14ac:dyDescent="0.2">
      <c r="A96" s="185">
        <v>73</v>
      </c>
      <c r="B96" s="215"/>
      <c r="C96" s="186"/>
      <c r="D96" s="186"/>
      <c r="E96" s="190"/>
      <c r="F96" s="190"/>
      <c r="G96" s="190"/>
      <c r="H96" s="190"/>
      <c r="I96" s="190"/>
      <c r="J96" s="190"/>
      <c r="K96" s="181"/>
      <c r="L96" s="191"/>
      <c r="M96" s="191"/>
      <c r="N96" s="190"/>
      <c r="O96" s="181"/>
      <c r="P96" s="187"/>
      <c r="Q96" s="187"/>
      <c r="R96" s="187"/>
      <c r="S96" s="187"/>
    </row>
    <row r="97" spans="1:19" x14ac:dyDescent="0.2">
      <c r="A97" s="185">
        <v>74</v>
      </c>
      <c r="B97" s="215"/>
      <c r="C97" s="186"/>
      <c r="D97" s="186"/>
      <c r="E97" s="190"/>
      <c r="F97" s="190"/>
      <c r="G97" s="190"/>
      <c r="H97" s="190"/>
      <c r="I97" s="190"/>
      <c r="J97" s="190"/>
      <c r="K97" s="181"/>
      <c r="L97" s="191"/>
      <c r="M97" s="191"/>
      <c r="N97" s="190"/>
      <c r="O97" s="181"/>
      <c r="P97" s="187"/>
      <c r="Q97" s="187"/>
      <c r="R97" s="187"/>
      <c r="S97" s="187"/>
    </row>
    <row r="98" spans="1:19" x14ac:dyDescent="0.2">
      <c r="A98" s="185">
        <v>75</v>
      </c>
      <c r="B98" s="215"/>
      <c r="C98" s="186"/>
      <c r="D98" s="186"/>
      <c r="E98" s="190"/>
      <c r="F98" s="190"/>
      <c r="G98" s="190"/>
      <c r="H98" s="190"/>
      <c r="I98" s="190"/>
      <c r="J98" s="190"/>
      <c r="K98" s="181"/>
      <c r="L98" s="191"/>
      <c r="M98" s="191"/>
      <c r="N98" s="190"/>
      <c r="O98" s="181"/>
      <c r="P98" s="187"/>
      <c r="Q98" s="187"/>
      <c r="R98" s="187"/>
      <c r="S98" s="187"/>
    </row>
    <row r="99" spans="1:19" x14ac:dyDescent="0.2">
      <c r="A99" s="185">
        <v>76</v>
      </c>
      <c r="B99" s="215"/>
      <c r="C99" s="186"/>
      <c r="D99" s="186"/>
      <c r="E99" s="190"/>
      <c r="F99" s="190"/>
      <c r="G99" s="190"/>
      <c r="H99" s="190"/>
      <c r="I99" s="190"/>
      <c r="J99" s="190"/>
      <c r="K99" s="181"/>
      <c r="L99" s="191"/>
      <c r="M99" s="191"/>
      <c r="N99" s="190"/>
      <c r="O99" s="181"/>
      <c r="P99" s="187"/>
      <c r="Q99" s="187"/>
      <c r="R99" s="187"/>
      <c r="S99" s="187"/>
    </row>
    <row r="100" spans="1:19" x14ac:dyDescent="0.2">
      <c r="A100" s="185">
        <v>77</v>
      </c>
      <c r="B100" s="215"/>
      <c r="C100" s="186"/>
      <c r="D100" s="186"/>
      <c r="E100" s="190"/>
      <c r="F100" s="190"/>
      <c r="G100" s="190"/>
      <c r="H100" s="190"/>
      <c r="I100" s="190"/>
      <c r="J100" s="190"/>
      <c r="K100" s="181"/>
      <c r="L100" s="191"/>
      <c r="M100" s="191"/>
      <c r="N100" s="190"/>
      <c r="O100" s="181"/>
      <c r="P100" s="187"/>
      <c r="Q100" s="187"/>
      <c r="R100" s="187"/>
      <c r="S100" s="187"/>
    </row>
    <row r="101" spans="1:19" x14ac:dyDescent="0.2">
      <c r="A101" s="185">
        <v>78</v>
      </c>
      <c r="B101" s="215"/>
      <c r="C101" s="186"/>
      <c r="D101" s="186"/>
      <c r="E101" s="190"/>
      <c r="F101" s="190"/>
      <c r="G101" s="190"/>
      <c r="H101" s="190"/>
      <c r="I101" s="190"/>
      <c r="J101" s="190"/>
      <c r="K101" s="181"/>
      <c r="L101" s="191"/>
      <c r="M101" s="191"/>
      <c r="N101" s="190"/>
      <c r="O101" s="181"/>
      <c r="P101" s="187"/>
      <c r="Q101" s="187"/>
      <c r="R101" s="187"/>
      <c r="S101" s="187"/>
    </row>
    <row r="102" spans="1:19" x14ac:dyDescent="0.2">
      <c r="A102" s="185">
        <v>79</v>
      </c>
      <c r="B102" s="215"/>
      <c r="C102" s="186"/>
      <c r="D102" s="186"/>
      <c r="E102" s="190"/>
      <c r="F102" s="190"/>
      <c r="G102" s="190"/>
      <c r="H102" s="190"/>
      <c r="I102" s="190"/>
      <c r="J102" s="190"/>
      <c r="K102" s="181"/>
      <c r="L102" s="191"/>
      <c r="M102" s="191"/>
      <c r="N102" s="190"/>
      <c r="O102" s="181"/>
      <c r="P102" s="187"/>
      <c r="Q102" s="187"/>
      <c r="R102" s="187"/>
      <c r="S102" s="187"/>
    </row>
    <row r="103" spans="1:19" x14ac:dyDescent="0.2">
      <c r="A103" s="185">
        <v>80</v>
      </c>
      <c r="B103" s="215"/>
      <c r="C103" s="186"/>
      <c r="D103" s="186"/>
      <c r="E103" s="190"/>
      <c r="F103" s="190"/>
      <c r="G103" s="190"/>
      <c r="H103" s="190"/>
      <c r="I103" s="190"/>
      <c r="J103" s="190"/>
      <c r="K103" s="181"/>
      <c r="L103" s="191"/>
      <c r="M103" s="191"/>
      <c r="N103" s="190"/>
      <c r="O103" s="181"/>
      <c r="P103" s="187"/>
      <c r="Q103" s="187"/>
      <c r="R103" s="187"/>
      <c r="S103" s="187"/>
    </row>
    <row r="104" spans="1:19" x14ac:dyDescent="0.2">
      <c r="A104" s="185">
        <v>81</v>
      </c>
      <c r="B104" s="215"/>
      <c r="C104" s="186"/>
      <c r="D104" s="186"/>
      <c r="E104" s="190"/>
      <c r="F104" s="190"/>
      <c r="G104" s="190"/>
      <c r="H104" s="190"/>
      <c r="I104" s="190"/>
      <c r="J104" s="190"/>
      <c r="K104" s="181"/>
      <c r="L104" s="191"/>
      <c r="M104" s="191"/>
      <c r="N104" s="190"/>
      <c r="O104" s="181"/>
      <c r="P104" s="187"/>
      <c r="Q104" s="187"/>
      <c r="R104" s="187"/>
      <c r="S104" s="187"/>
    </row>
    <row r="105" spans="1:19" x14ac:dyDescent="0.2">
      <c r="A105" s="185">
        <v>82</v>
      </c>
      <c r="B105" s="215"/>
      <c r="C105" s="186"/>
      <c r="D105" s="186"/>
      <c r="E105" s="190"/>
      <c r="F105" s="190"/>
      <c r="G105" s="190"/>
      <c r="H105" s="190"/>
      <c r="I105" s="190"/>
      <c r="J105" s="190"/>
      <c r="K105" s="181"/>
      <c r="L105" s="191"/>
      <c r="M105" s="191"/>
      <c r="N105" s="190"/>
      <c r="O105" s="181"/>
      <c r="P105" s="187"/>
      <c r="Q105" s="187"/>
      <c r="R105" s="187"/>
      <c r="S105" s="187"/>
    </row>
    <row r="106" spans="1:19" x14ac:dyDescent="0.2">
      <c r="A106" s="185">
        <v>83</v>
      </c>
      <c r="B106" s="215"/>
      <c r="C106" s="186"/>
      <c r="D106" s="186"/>
      <c r="E106" s="190"/>
      <c r="F106" s="190"/>
      <c r="G106" s="190"/>
      <c r="H106" s="190"/>
      <c r="I106" s="190"/>
      <c r="J106" s="190"/>
      <c r="K106" s="181"/>
      <c r="L106" s="191"/>
      <c r="M106" s="191"/>
      <c r="N106" s="190"/>
      <c r="O106" s="181"/>
      <c r="P106" s="187"/>
      <c r="Q106" s="187"/>
      <c r="R106" s="187"/>
      <c r="S106" s="187"/>
    </row>
    <row r="107" spans="1:19" x14ac:dyDescent="0.2">
      <c r="A107" s="185">
        <v>84</v>
      </c>
      <c r="B107" s="215"/>
      <c r="C107" s="186"/>
      <c r="D107" s="186"/>
      <c r="E107" s="190"/>
      <c r="F107" s="190"/>
      <c r="G107" s="190"/>
      <c r="H107" s="190"/>
      <c r="I107" s="190"/>
      <c r="J107" s="190"/>
      <c r="K107" s="181"/>
      <c r="L107" s="191"/>
      <c r="M107" s="191"/>
      <c r="N107" s="190"/>
      <c r="O107" s="181"/>
      <c r="P107" s="187"/>
      <c r="Q107" s="187"/>
      <c r="R107" s="187"/>
      <c r="S107" s="187"/>
    </row>
    <row r="108" spans="1:19" x14ac:dyDescent="0.2">
      <c r="A108" s="185">
        <v>85</v>
      </c>
      <c r="B108" s="215"/>
      <c r="C108" s="186"/>
      <c r="D108" s="186"/>
      <c r="E108" s="190"/>
      <c r="F108" s="190"/>
      <c r="G108" s="190"/>
      <c r="H108" s="190"/>
      <c r="I108" s="190"/>
      <c r="J108" s="190"/>
      <c r="K108" s="181"/>
      <c r="L108" s="191"/>
      <c r="M108" s="191"/>
      <c r="N108" s="190"/>
      <c r="O108" s="181"/>
      <c r="P108" s="187"/>
      <c r="Q108" s="187"/>
      <c r="R108" s="187"/>
      <c r="S108" s="187"/>
    </row>
    <row r="109" spans="1:19" x14ac:dyDescent="0.2">
      <c r="A109" s="185">
        <v>86</v>
      </c>
      <c r="B109" s="215"/>
      <c r="C109" s="186"/>
      <c r="D109" s="186"/>
      <c r="E109" s="190"/>
      <c r="F109" s="190"/>
      <c r="G109" s="190"/>
      <c r="H109" s="190"/>
      <c r="I109" s="190"/>
      <c r="J109" s="190"/>
      <c r="K109" s="181"/>
      <c r="L109" s="191"/>
      <c r="M109" s="191"/>
      <c r="N109" s="190"/>
      <c r="O109" s="181"/>
      <c r="P109" s="187"/>
      <c r="Q109" s="187"/>
      <c r="R109" s="187"/>
      <c r="S109" s="187"/>
    </row>
    <row r="110" spans="1:19" x14ac:dyDescent="0.2">
      <c r="A110" s="185">
        <v>87</v>
      </c>
      <c r="B110" s="215"/>
      <c r="C110" s="186"/>
      <c r="D110" s="186"/>
      <c r="E110" s="190"/>
      <c r="F110" s="190"/>
      <c r="G110" s="190"/>
      <c r="H110" s="190"/>
      <c r="I110" s="190"/>
      <c r="J110" s="190"/>
      <c r="K110" s="181"/>
      <c r="L110" s="191"/>
      <c r="M110" s="191"/>
      <c r="N110" s="190"/>
      <c r="O110" s="181"/>
      <c r="P110" s="187"/>
      <c r="Q110" s="187"/>
      <c r="R110" s="187"/>
      <c r="S110" s="187"/>
    </row>
    <row r="111" spans="1:19" x14ac:dyDescent="0.2">
      <c r="A111" s="185">
        <v>88</v>
      </c>
      <c r="B111" s="215"/>
      <c r="C111" s="186"/>
      <c r="D111" s="186"/>
      <c r="E111" s="190"/>
      <c r="F111" s="190"/>
      <c r="G111" s="190"/>
      <c r="H111" s="190"/>
      <c r="I111" s="190"/>
      <c r="J111" s="190"/>
      <c r="K111" s="181"/>
      <c r="L111" s="191"/>
      <c r="M111" s="191"/>
      <c r="N111" s="190"/>
      <c r="O111" s="181"/>
      <c r="P111" s="187"/>
      <c r="Q111" s="187"/>
      <c r="R111" s="187"/>
      <c r="S111" s="187"/>
    </row>
    <row r="112" spans="1:19" x14ac:dyDescent="0.2">
      <c r="A112" s="185">
        <v>89</v>
      </c>
      <c r="B112" s="215"/>
      <c r="C112" s="186"/>
      <c r="D112" s="186"/>
      <c r="E112" s="190"/>
      <c r="F112" s="190"/>
      <c r="G112" s="190"/>
      <c r="H112" s="190"/>
      <c r="I112" s="190"/>
      <c r="J112" s="190"/>
      <c r="K112" s="181"/>
      <c r="L112" s="191"/>
      <c r="M112" s="191"/>
      <c r="N112" s="190"/>
      <c r="O112" s="181"/>
      <c r="P112" s="187"/>
      <c r="Q112" s="187"/>
      <c r="R112" s="187"/>
      <c r="S112" s="187"/>
    </row>
    <row r="113" spans="1:19" x14ac:dyDescent="0.2">
      <c r="A113" s="185">
        <v>90</v>
      </c>
      <c r="B113" s="215"/>
      <c r="C113" s="186"/>
      <c r="D113" s="186"/>
      <c r="E113" s="190"/>
      <c r="F113" s="190"/>
      <c r="G113" s="190"/>
      <c r="H113" s="190"/>
      <c r="I113" s="190"/>
      <c r="J113" s="190"/>
      <c r="K113" s="181"/>
      <c r="L113" s="191"/>
      <c r="M113" s="191"/>
      <c r="N113" s="190"/>
      <c r="O113" s="181"/>
      <c r="P113" s="187"/>
      <c r="Q113" s="187"/>
      <c r="R113" s="187"/>
      <c r="S113" s="187"/>
    </row>
    <row r="114" spans="1:19" x14ac:dyDescent="0.2">
      <c r="A114" s="185">
        <v>91</v>
      </c>
      <c r="B114" s="215"/>
      <c r="C114" s="186"/>
      <c r="D114" s="186"/>
      <c r="E114" s="190"/>
      <c r="F114" s="190"/>
      <c r="G114" s="190"/>
      <c r="H114" s="190"/>
      <c r="I114" s="190"/>
      <c r="J114" s="190"/>
      <c r="K114" s="181"/>
      <c r="L114" s="191"/>
      <c r="M114" s="191"/>
      <c r="N114" s="190"/>
      <c r="O114" s="181"/>
      <c r="P114" s="187"/>
      <c r="Q114" s="187"/>
      <c r="R114" s="187"/>
      <c r="S114" s="187"/>
    </row>
    <row r="115" spans="1:19" x14ac:dyDescent="0.2">
      <c r="A115" s="185">
        <v>92</v>
      </c>
      <c r="B115" s="215"/>
      <c r="C115" s="186"/>
      <c r="D115" s="186"/>
      <c r="E115" s="190"/>
      <c r="F115" s="190"/>
      <c r="G115" s="190"/>
      <c r="H115" s="190"/>
      <c r="I115" s="190"/>
      <c r="J115" s="190"/>
      <c r="K115" s="181"/>
      <c r="L115" s="191"/>
      <c r="M115" s="191"/>
      <c r="N115" s="190"/>
      <c r="O115" s="181"/>
      <c r="P115" s="187"/>
      <c r="Q115" s="187"/>
      <c r="R115" s="187"/>
      <c r="S115" s="187"/>
    </row>
    <row r="116" spans="1:19" x14ac:dyDescent="0.2">
      <c r="A116" s="185">
        <v>93</v>
      </c>
      <c r="B116" s="215"/>
      <c r="C116" s="186"/>
      <c r="D116" s="186"/>
      <c r="E116" s="190"/>
      <c r="F116" s="190"/>
      <c r="G116" s="190"/>
      <c r="H116" s="190"/>
      <c r="I116" s="190"/>
      <c r="J116" s="190"/>
      <c r="K116" s="181"/>
      <c r="L116" s="191"/>
      <c r="M116" s="191"/>
      <c r="N116" s="190"/>
      <c r="O116" s="181"/>
      <c r="P116" s="187"/>
      <c r="Q116" s="187"/>
      <c r="R116" s="187"/>
      <c r="S116" s="187"/>
    </row>
    <row r="117" spans="1:19" x14ac:dyDescent="0.2">
      <c r="A117" s="185">
        <v>94</v>
      </c>
      <c r="B117" s="215"/>
      <c r="C117" s="186"/>
      <c r="D117" s="186"/>
      <c r="E117" s="190"/>
      <c r="F117" s="190"/>
      <c r="G117" s="190"/>
      <c r="H117" s="190"/>
      <c r="I117" s="190"/>
      <c r="J117" s="190"/>
      <c r="K117" s="181"/>
      <c r="L117" s="191"/>
      <c r="M117" s="191"/>
      <c r="N117" s="190"/>
      <c r="O117" s="181"/>
      <c r="P117" s="187"/>
      <c r="Q117" s="187"/>
      <c r="R117" s="187"/>
      <c r="S117" s="187"/>
    </row>
    <row r="118" spans="1:19" x14ac:dyDescent="0.2">
      <c r="A118" s="185">
        <v>95</v>
      </c>
      <c r="B118" s="215"/>
      <c r="C118" s="186"/>
      <c r="D118" s="186"/>
      <c r="E118" s="190"/>
      <c r="F118" s="190"/>
      <c r="G118" s="190"/>
      <c r="H118" s="190"/>
      <c r="I118" s="190"/>
      <c r="J118" s="190"/>
      <c r="K118" s="181"/>
      <c r="L118" s="191"/>
      <c r="M118" s="191"/>
      <c r="N118" s="190"/>
      <c r="O118" s="181"/>
      <c r="P118" s="187"/>
      <c r="Q118" s="187"/>
      <c r="R118" s="187"/>
      <c r="S118" s="187"/>
    </row>
    <row r="119" spans="1:19" x14ac:dyDescent="0.2">
      <c r="A119" s="185">
        <v>96</v>
      </c>
      <c r="B119" s="215"/>
      <c r="C119" s="186"/>
      <c r="D119" s="186"/>
      <c r="E119" s="190"/>
      <c r="F119" s="190"/>
      <c r="G119" s="190"/>
      <c r="H119" s="190"/>
      <c r="I119" s="190"/>
      <c r="J119" s="190"/>
      <c r="K119" s="181"/>
      <c r="L119" s="191"/>
      <c r="M119" s="191"/>
      <c r="N119" s="190"/>
      <c r="O119" s="181"/>
      <c r="P119" s="187"/>
      <c r="Q119" s="187"/>
      <c r="R119" s="187"/>
      <c r="S119" s="187"/>
    </row>
    <row r="120" spans="1:19" x14ac:dyDescent="0.2">
      <c r="A120" s="185">
        <v>97</v>
      </c>
      <c r="B120" s="215"/>
      <c r="C120" s="186"/>
      <c r="D120" s="186"/>
      <c r="E120" s="190"/>
      <c r="F120" s="190"/>
      <c r="G120" s="190"/>
      <c r="H120" s="190"/>
      <c r="I120" s="190"/>
      <c r="J120" s="190"/>
      <c r="K120" s="181"/>
      <c r="L120" s="191"/>
      <c r="M120" s="191"/>
      <c r="N120" s="190"/>
      <c r="O120" s="181"/>
      <c r="P120" s="187"/>
      <c r="Q120" s="187"/>
      <c r="R120" s="187"/>
      <c r="S120" s="187"/>
    </row>
    <row r="121" spans="1:19" x14ac:dyDescent="0.2">
      <c r="A121" s="185">
        <v>98</v>
      </c>
      <c r="B121" s="215"/>
      <c r="C121" s="186"/>
      <c r="D121" s="186"/>
      <c r="E121" s="190"/>
      <c r="F121" s="190"/>
      <c r="G121" s="190"/>
      <c r="H121" s="190"/>
      <c r="I121" s="190"/>
      <c r="J121" s="190"/>
      <c r="K121" s="181"/>
      <c r="L121" s="191"/>
      <c r="M121" s="191"/>
      <c r="N121" s="190"/>
      <c r="O121" s="181"/>
      <c r="P121" s="187"/>
      <c r="Q121" s="187"/>
      <c r="R121" s="187"/>
      <c r="S121" s="187"/>
    </row>
    <row r="122" spans="1:19" x14ac:dyDescent="0.2">
      <c r="A122" s="185">
        <v>99</v>
      </c>
      <c r="B122" s="215"/>
      <c r="C122" s="186"/>
      <c r="D122" s="186"/>
      <c r="E122" s="190"/>
      <c r="F122" s="190"/>
      <c r="G122" s="190"/>
      <c r="H122" s="190"/>
      <c r="I122" s="190"/>
      <c r="J122" s="190"/>
      <c r="K122" s="181"/>
      <c r="L122" s="191"/>
      <c r="M122" s="191"/>
      <c r="N122" s="190"/>
      <c r="O122" s="181"/>
      <c r="P122" s="187"/>
      <c r="Q122" s="187"/>
      <c r="R122" s="187"/>
      <c r="S122" s="187"/>
    </row>
    <row r="123" spans="1:19" x14ac:dyDescent="0.2">
      <c r="A123" s="185">
        <v>100</v>
      </c>
      <c r="B123" s="215"/>
      <c r="C123" s="186"/>
      <c r="D123" s="186"/>
      <c r="E123" s="190"/>
      <c r="F123" s="190"/>
      <c r="G123" s="190"/>
      <c r="H123" s="190"/>
      <c r="I123" s="190"/>
      <c r="J123" s="190"/>
      <c r="K123" s="181"/>
      <c r="L123" s="191"/>
      <c r="M123" s="191"/>
      <c r="N123" s="190"/>
      <c r="O123" s="181"/>
      <c r="P123" s="187"/>
      <c r="Q123" s="187"/>
      <c r="R123" s="187"/>
      <c r="S123" s="187"/>
    </row>
    <row r="124" spans="1:19" x14ac:dyDescent="0.2">
      <c r="A124" s="185">
        <v>101</v>
      </c>
      <c r="B124" s="215"/>
      <c r="C124" s="186"/>
      <c r="D124" s="186"/>
      <c r="E124" s="190"/>
      <c r="F124" s="190"/>
      <c r="G124" s="190"/>
      <c r="H124" s="190"/>
      <c r="I124" s="190"/>
      <c r="J124" s="190"/>
      <c r="K124" s="181"/>
      <c r="L124" s="191"/>
      <c r="M124" s="191"/>
      <c r="N124" s="190"/>
      <c r="O124" s="181"/>
      <c r="P124" s="187"/>
      <c r="Q124" s="187"/>
      <c r="R124" s="187"/>
      <c r="S124" s="187"/>
    </row>
    <row r="125" spans="1:19" x14ac:dyDescent="0.2">
      <c r="A125" s="185">
        <v>102</v>
      </c>
      <c r="B125" s="215"/>
      <c r="C125" s="186"/>
      <c r="D125" s="186"/>
      <c r="E125" s="190"/>
      <c r="F125" s="190"/>
      <c r="G125" s="190"/>
      <c r="H125" s="190"/>
      <c r="I125" s="190"/>
      <c r="J125" s="190"/>
      <c r="K125" s="181"/>
      <c r="L125" s="191"/>
      <c r="M125" s="191"/>
      <c r="N125" s="190"/>
      <c r="O125" s="181"/>
      <c r="P125" s="187"/>
      <c r="Q125" s="187"/>
      <c r="R125" s="187"/>
      <c r="S125" s="187"/>
    </row>
    <row r="126" spans="1:19" x14ac:dyDescent="0.2">
      <c r="A126" s="185">
        <v>103</v>
      </c>
      <c r="B126" s="215"/>
      <c r="C126" s="186"/>
      <c r="D126" s="186"/>
      <c r="E126" s="190"/>
      <c r="F126" s="190"/>
      <c r="G126" s="190"/>
      <c r="H126" s="190"/>
      <c r="I126" s="190"/>
      <c r="J126" s="190"/>
      <c r="K126" s="181"/>
      <c r="L126" s="191"/>
      <c r="M126" s="191"/>
      <c r="N126" s="190"/>
      <c r="O126" s="181"/>
      <c r="P126" s="187"/>
      <c r="Q126" s="187"/>
      <c r="R126" s="187"/>
      <c r="S126" s="187"/>
    </row>
    <row r="127" spans="1:19" x14ac:dyDescent="0.2">
      <c r="A127" s="185">
        <v>104</v>
      </c>
      <c r="B127" s="215"/>
      <c r="C127" s="186"/>
      <c r="D127" s="186"/>
      <c r="E127" s="190"/>
      <c r="F127" s="190"/>
      <c r="G127" s="190"/>
      <c r="H127" s="190"/>
      <c r="I127" s="190"/>
      <c r="J127" s="190"/>
      <c r="K127" s="181"/>
      <c r="L127" s="191"/>
      <c r="M127" s="191"/>
      <c r="N127" s="190"/>
      <c r="O127" s="181"/>
      <c r="P127" s="187"/>
      <c r="Q127" s="187"/>
      <c r="R127" s="187"/>
      <c r="S127" s="187"/>
    </row>
    <row r="128" spans="1:19" x14ac:dyDescent="0.2">
      <c r="A128" s="185">
        <v>105</v>
      </c>
      <c r="B128" s="215"/>
      <c r="C128" s="186"/>
      <c r="D128" s="186"/>
      <c r="E128" s="190"/>
      <c r="F128" s="190"/>
      <c r="G128" s="190"/>
      <c r="H128" s="190"/>
      <c r="I128" s="190"/>
      <c r="J128" s="190"/>
      <c r="K128" s="181"/>
      <c r="L128" s="191"/>
      <c r="M128" s="191"/>
      <c r="N128" s="190"/>
      <c r="O128" s="181"/>
      <c r="P128" s="187"/>
      <c r="Q128" s="187"/>
      <c r="R128" s="187"/>
      <c r="S128" s="187"/>
    </row>
    <row r="129" spans="1:19" x14ac:dyDescent="0.2">
      <c r="A129" s="185">
        <v>106</v>
      </c>
      <c r="B129" s="215"/>
      <c r="C129" s="186"/>
      <c r="D129" s="186"/>
      <c r="E129" s="190"/>
      <c r="F129" s="190"/>
      <c r="G129" s="190"/>
      <c r="H129" s="190"/>
      <c r="I129" s="190"/>
      <c r="J129" s="190"/>
      <c r="K129" s="181"/>
      <c r="L129" s="191"/>
      <c r="M129" s="191"/>
      <c r="N129" s="190"/>
      <c r="O129" s="181"/>
      <c r="P129" s="187"/>
      <c r="Q129" s="187"/>
      <c r="R129" s="187"/>
      <c r="S129" s="187"/>
    </row>
    <row r="130" spans="1:19" x14ac:dyDescent="0.2">
      <c r="A130" s="185">
        <v>107</v>
      </c>
      <c r="B130" s="215"/>
      <c r="C130" s="186"/>
      <c r="D130" s="186"/>
      <c r="E130" s="190"/>
      <c r="F130" s="190"/>
      <c r="G130" s="190"/>
      <c r="H130" s="190"/>
      <c r="I130" s="190"/>
      <c r="J130" s="190"/>
      <c r="K130" s="181"/>
      <c r="L130" s="191"/>
      <c r="M130" s="191"/>
      <c r="N130" s="190"/>
      <c r="O130" s="181"/>
      <c r="P130" s="187"/>
      <c r="Q130" s="187"/>
      <c r="R130" s="187"/>
      <c r="S130" s="187"/>
    </row>
    <row r="131" spans="1:19" x14ac:dyDescent="0.2">
      <c r="A131" s="185">
        <v>108</v>
      </c>
      <c r="B131" s="215"/>
      <c r="C131" s="186"/>
      <c r="D131" s="186"/>
      <c r="E131" s="190"/>
      <c r="F131" s="190"/>
      <c r="G131" s="190"/>
      <c r="H131" s="190"/>
      <c r="I131" s="190"/>
      <c r="J131" s="190"/>
      <c r="K131" s="181"/>
      <c r="L131" s="191"/>
      <c r="M131" s="191"/>
      <c r="N131" s="190"/>
      <c r="O131" s="181"/>
      <c r="P131" s="187"/>
      <c r="Q131" s="187"/>
      <c r="R131" s="187"/>
      <c r="S131" s="187"/>
    </row>
    <row r="132" spans="1:19" x14ac:dyDescent="0.2">
      <c r="A132" s="185">
        <v>109</v>
      </c>
      <c r="B132" s="215"/>
      <c r="C132" s="186"/>
      <c r="D132" s="186"/>
      <c r="E132" s="190"/>
      <c r="F132" s="190"/>
      <c r="G132" s="190"/>
      <c r="H132" s="190"/>
      <c r="I132" s="190"/>
      <c r="J132" s="190"/>
      <c r="K132" s="181"/>
      <c r="L132" s="191"/>
      <c r="M132" s="191"/>
      <c r="N132" s="190"/>
      <c r="O132" s="181"/>
      <c r="P132" s="187"/>
      <c r="Q132" s="187"/>
      <c r="R132" s="187"/>
      <c r="S132" s="187"/>
    </row>
    <row r="133" spans="1:19" x14ac:dyDescent="0.2">
      <c r="A133" s="185">
        <v>110</v>
      </c>
      <c r="B133" s="215"/>
      <c r="C133" s="186"/>
      <c r="D133" s="186"/>
      <c r="E133" s="190"/>
      <c r="F133" s="190"/>
      <c r="G133" s="190"/>
      <c r="H133" s="190"/>
      <c r="I133" s="190"/>
      <c r="J133" s="190"/>
      <c r="K133" s="181"/>
      <c r="L133" s="191"/>
      <c r="M133" s="191"/>
      <c r="N133" s="190"/>
      <c r="O133" s="181"/>
      <c r="P133" s="187"/>
      <c r="Q133" s="187"/>
      <c r="R133" s="187"/>
      <c r="S133" s="187"/>
    </row>
    <row r="134" spans="1:19" x14ac:dyDescent="0.2">
      <c r="A134" s="185">
        <v>111</v>
      </c>
      <c r="B134" s="215"/>
      <c r="C134" s="186"/>
      <c r="D134" s="186"/>
      <c r="E134" s="190"/>
      <c r="F134" s="190"/>
      <c r="G134" s="190"/>
      <c r="H134" s="190"/>
      <c r="I134" s="190"/>
      <c r="J134" s="190"/>
      <c r="K134" s="181"/>
      <c r="L134" s="191"/>
      <c r="M134" s="191"/>
      <c r="N134" s="190"/>
      <c r="O134" s="181"/>
      <c r="P134" s="187"/>
      <c r="Q134" s="187"/>
      <c r="R134" s="187"/>
      <c r="S134" s="187"/>
    </row>
    <row r="135" spans="1:19" x14ac:dyDescent="0.2">
      <c r="A135" s="185">
        <v>112</v>
      </c>
      <c r="B135" s="215"/>
      <c r="C135" s="186"/>
      <c r="D135" s="186"/>
      <c r="E135" s="190"/>
      <c r="F135" s="190"/>
      <c r="G135" s="190"/>
      <c r="H135" s="190"/>
      <c r="I135" s="190"/>
      <c r="J135" s="190"/>
      <c r="K135" s="181"/>
      <c r="L135" s="191"/>
      <c r="M135" s="191"/>
      <c r="N135" s="190"/>
      <c r="O135" s="181"/>
      <c r="P135" s="187"/>
      <c r="Q135" s="187"/>
      <c r="R135" s="187"/>
      <c r="S135" s="187"/>
    </row>
    <row r="136" spans="1:19" x14ac:dyDescent="0.2">
      <c r="A136" s="185">
        <v>113</v>
      </c>
      <c r="B136" s="215"/>
      <c r="C136" s="186"/>
      <c r="D136" s="186"/>
      <c r="E136" s="190"/>
      <c r="F136" s="190"/>
      <c r="G136" s="190"/>
      <c r="H136" s="190"/>
      <c r="I136" s="190"/>
      <c r="J136" s="190"/>
      <c r="K136" s="181"/>
      <c r="L136" s="191"/>
      <c r="M136" s="191"/>
      <c r="N136" s="190"/>
      <c r="O136" s="181"/>
      <c r="P136" s="187"/>
      <c r="Q136" s="187"/>
      <c r="R136" s="187"/>
      <c r="S136" s="187"/>
    </row>
    <row r="137" spans="1:19" x14ac:dyDescent="0.2">
      <c r="A137" s="185">
        <v>114</v>
      </c>
      <c r="B137" s="215"/>
      <c r="C137" s="186"/>
      <c r="D137" s="186"/>
      <c r="E137" s="190"/>
      <c r="F137" s="190"/>
      <c r="G137" s="190"/>
      <c r="H137" s="190"/>
      <c r="I137" s="190"/>
      <c r="J137" s="190"/>
      <c r="K137" s="181"/>
      <c r="L137" s="191"/>
      <c r="M137" s="191"/>
      <c r="N137" s="190"/>
      <c r="O137" s="181"/>
      <c r="P137" s="187"/>
      <c r="Q137" s="187"/>
      <c r="R137" s="187"/>
      <c r="S137" s="187"/>
    </row>
    <row r="138" spans="1:19" x14ac:dyDescent="0.2">
      <c r="A138" s="185">
        <v>115</v>
      </c>
      <c r="B138" s="215"/>
      <c r="C138" s="186"/>
      <c r="D138" s="186"/>
      <c r="E138" s="190"/>
      <c r="F138" s="190"/>
      <c r="G138" s="190"/>
      <c r="H138" s="190"/>
      <c r="I138" s="190"/>
      <c r="J138" s="190"/>
      <c r="K138" s="181"/>
      <c r="L138" s="191"/>
      <c r="M138" s="191"/>
      <c r="N138" s="190"/>
      <c r="O138" s="181"/>
      <c r="P138" s="187"/>
      <c r="Q138" s="187"/>
      <c r="R138" s="187"/>
      <c r="S138" s="187"/>
    </row>
    <row r="139" spans="1:19" x14ac:dyDescent="0.2">
      <c r="A139" s="185">
        <v>116</v>
      </c>
      <c r="B139" s="215"/>
      <c r="C139" s="186"/>
      <c r="D139" s="186"/>
      <c r="E139" s="190"/>
      <c r="F139" s="190"/>
      <c r="G139" s="190"/>
      <c r="H139" s="190"/>
      <c r="I139" s="190"/>
      <c r="J139" s="190"/>
      <c r="K139" s="181"/>
      <c r="L139" s="191"/>
      <c r="M139" s="191"/>
      <c r="N139" s="190"/>
      <c r="O139" s="181"/>
      <c r="P139" s="187"/>
      <c r="Q139" s="187"/>
      <c r="R139" s="187"/>
      <c r="S139" s="187"/>
    </row>
    <row r="140" spans="1:19" x14ac:dyDescent="0.2">
      <c r="A140" s="185">
        <v>117</v>
      </c>
      <c r="B140" s="215"/>
      <c r="C140" s="186"/>
      <c r="D140" s="186"/>
      <c r="E140" s="190"/>
      <c r="F140" s="190"/>
      <c r="G140" s="190"/>
      <c r="H140" s="190"/>
      <c r="I140" s="190"/>
      <c r="J140" s="190"/>
      <c r="K140" s="181"/>
      <c r="L140" s="191"/>
      <c r="M140" s="191"/>
      <c r="N140" s="190"/>
      <c r="O140" s="181"/>
      <c r="P140" s="187"/>
      <c r="Q140" s="187"/>
      <c r="R140" s="187"/>
      <c r="S140" s="187"/>
    </row>
    <row r="141" spans="1:19" x14ac:dyDescent="0.2">
      <c r="A141" s="185">
        <v>118</v>
      </c>
      <c r="B141" s="215"/>
      <c r="C141" s="186"/>
      <c r="D141" s="186"/>
      <c r="E141" s="190"/>
      <c r="F141" s="190"/>
      <c r="G141" s="190"/>
      <c r="H141" s="190"/>
      <c r="I141" s="190"/>
      <c r="J141" s="190"/>
      <c r="K141" s="181"/>
      <c r="L141" s="191"/>
      <c r="M141" s="191"/>
      <c r="N141" s="190"/>
      <c r="O141" s="181"/>
      <c r="P141" s="187"/>
      <c r="Q141" s="187"/>
      <c r="R141" s="187"/>
      <c r="S141" s="187"/>
    </row>
    <row r="142" spans="1:19" x14ac:dyDescent="0.2">
      <c r="A142" s="185">
        <v>119</v>
      </c>
      <c r="B142" s="215"/>
      <c r="C142" s="186"/>
      <c r="D142" s="186"/>
      <c r="E142" s="190"/>
      <c r="F142" s="190"/>
      <c r="G142" s="190"/>
      <c r="H142" s="190"/>
      <c r="I142" s="190"/>
      <c r="J142" s="190"/>
      <c r="K142" s="181"/>
      <c r="L142" s="191"/>
      <c r="M142" s="191"/>
      <c r="N142" s="190"/>
      <c r="O142" s="181"/>
      <c r="P142" s="187"/>
      <c r="Q142" s="187"/>
      <c r="R142" s="187"/>
      <c r="S142" s="187"/>
    </row>
    <row r="143" spans="1:19" x14ac:dyDescent="0.2">
      <c r="A143" s="185">
        <v>120</v>
      </c>
      <c r="B143" s="215"/>
      <c r="C143" s="186"/>
      <c r="D143" s="186"/>
      <c r="E143" s="190"/>
      <c r="F143" s="190"/>
      <c r="G143" s="190"/>
      <c r="H143" s="190"/>
      <c r="I143" s="190"/>
      <c r="J143" s="190"/>
      <c r="K143" s="181"/>
      <c r="L143" s="191"/>
      <c r="M143" s="191"/>
      <c r="N143" s="190"/>
      <c r="O143" s="181"/>
      <c r="P143" s="187"/>
      <c r="Q143" s="187"/>
      <c r="R143" s="187"/>
      <c r="S143" s="187"/>
    </row>
    <row r="144" spans="1:19" x14ac:dyDescent="0.2">
      <c r="A144" s="185">
        <v>121</v>
      </c>
      <c r="B144" s="215"/>
      <c r="C144" s="186"/>
      <c r="D144" s="186"/>
      <c r="E144" s="190"/>
      <c r="F144" s="190"/>
      <c r="G144" s="190"/>
      <c r="H144" s="190"/>
      <c r="I144" s="190"/>
      <c r="J144" s="190"/>
      <c r="K144" s="181"/>
      <c r="L144" s="191"/>
      <c r="M144" s="191"/>
      <c r="N144" s="190"/>
      <c r="O144" s="181"/>
      <c r="P144" s="187"/>
      <c r="Q144" s="187"/>
      <c r="R144" s="187"/>
      <c r="S144" s="187"/>
    </row>
    <row r="145" spans="1:19" x14ac:dyDescent="0.2">
      <c r="A145" s="185">
        <v>122</v>
      </c>
      <c r="B145" s="215"/>
      <c r="C145" s="186"/>
      <c r="D145" s="186"/>
      <c r="E145" s="190"/>
      <c r="F145" s="190"/>
      <c r="G145" s="190"/>
      <c r="H145" s="190"/>
      <c r="I145" s="190"/>
      <c r="J145" s="190"/>
      <c r="K145" s="181"/>
      <c r="L145" s="191"/>
      <c r="M145" s="191"/>
      <c r="N145" s="190"/>
      <c r="O145" s="181"/>
      <c r="P145" s="187"/>
      <c r="Q145" s="187"/>
      <c r="R145" s="187"/>
      <c r="S145" s="187"/>
    </row>
    <row r="146" spans="1:19" x14ac:dyDescent="0.2">
      <c r="A146" s="185">
        <v>123</v>
      </c>
      <c r="B146" s="215"/>
      <c r="C146" s="186"/>
      <c r="D146" s="186"/>
      <c r="E146" s="190"/>
      <c r="F146" s="190"/>
      <c r="G146" s="190"/>
      <c r="H146" s="190"/>
      <c r="I146" s="190"/>
      <c r="J146" s="190"/>
      <c r="K146" s="181"/>
      <c r="L146" s="191"/>
      <c r="M146" s="191"/>
      <c r="N146" s="190"/>
      <c r="O146" s="181"/>
      <c r="P146" s="187"/>
      <c r="Q146" s="187"/>
      <c r="R146" s="187"/>
      <c r="S146" s="187"/>
    </row>
    <row r="147" spans="1:19" x14ac:dyDescent="0.2">
      <c r="A147" s="185">
        <v>124</v>
      </c>
      <c r="B147" s="215"/>
      <c r="C147" s="186"/>
      <c r="D147" s="186"/>
      <c r="E147" s="190"/>
      <c r="F147" s="190"/>
      <c r="G147" s="190"/>
      <c r="H147" s="190"/>
      <c r="I147" s="190"/>
      <c r="J147" s="190"/>
      <c r="K147" s="181"/>
      <c r="L147" s="191"/>
      <c r="M147" s="191"/>
      <c r="N147" s="190"/>
      <c r="O147" s="181"/>
      <c r="P147" s="187"/>
      <c r="Q147" s="187"/>
      <c r="R147" s="187"/>
      <c r="S147" s="187"/>
    </row>
    <row r="148" spans="1:19" x14ac:dyDescent="0.2">
      <c r="A148" s="185">
        <v>125</v>
      </c>
      <c r="B148" s="215"/>
      <c r="C148" s="186"/>
      <c r="D148" s="186"/>
      <c r="E148" s="190"/>
      <c r="F148" s="190"/>
      <c r="G148" s="190"/>
      <c r="H148" s="190"/>
      <c r="I148" s="190"/>
      <c r="J148" s="190"/>
      <c r="K148" s="181"/>
      <c r="L148" s="191"/>
      <c r="M148" s="191"/>
      <c r="N148" s="190"/>
      <c r="O148" s="181"/>
      <c r="P148" s="187"/>
      <c r="Q148" s="187"/>
      <c r="R148" s="187"/>
      <c r="S148" s="187"/>
    </row>
    <row r="149" spans="1:19" x14ac:dyDescent="0.2">
      <c r="A149" s="185">
        <v>126</v>
      </c>
      <c r="B149" s="215"/>
      <c r="C149" s="186"/>
      <c r="D149" s="186"/>
      <c r="E149" s="190"/>
      <c r="F149" s="190"/>
      <c r="G149" s="190"/>
      <c r="H149" s="190"/>
      <c r="I149" s="190"/>
      <c r="J149" s="190"/>
      <c r="K149" s="181"/>
      <c r="L149" s="191"/>
      <c r="M149" s="191"/>
      <c r="N149" s="190"/>
      <c r="O149" s="181"/>
      <c r="P149" s="187"/>
      <c r="Q149" s="187"/>
      <c r="R149" s="187"/>
      <c r="S149" s="187"/>
    </row>
    <row r="150" spans="1:19" x14ac:dyDescent="0.2">
      <c r="A150" s="185">
        <v>127</v>
      </c>
      <c r="B150" s="215"/>
      <c r="C150" s="186"/>
      <c r="D150" s="186"/>
      <c r="E150" s="190"/>
      <c r="F150" s="190"/>
      <c r="G150" s="190"/>
      <c r="H150" s="190"/>
      <c r="I150" s="190"/>
      <c r="J150" s="190"/>
      <c r="K150" s="181"/>
      <c r="L150" s="191"/>
      <c r="M150" s="191"/>
      <c r="N150" s="190"/>
      <c r="O150" s="181"/>
      <c r="P150" s="187"/>
      <c r="Q150" s="187"/>
      <c r="R150" s="187"/>
      <c r="S150" s="187"/>
    </row>
    <row r="151" spans="1:19" x14ac:dyDescent="0.2">
      <c r="A151" s="185">
        <v>128</v>
      </c>
      <c r="B151" s="215"/>
      <c r="C151" s="186"/>
      <c r="D151" s="186"/>
      <c r="E151" s="190"/>
      <c r="F151" s="190"/>
      <c r="G151" s="190"/>
      <c r="H151" s="190"/>
      <c r="I151" s="190"/>
      <c r="J151" s="190"/>
      <c r="K151" s="181"/>
      <c r="L151" s="191"/>
      <c r="M151" s="191"/>
      <c r="N151" s="190"/>
      <c r="O151" s="181"/>
      <c r="P151" s="187"/>
      <c r="Q151" s="187"/>
      <c r="R151" s="187"/>
      <c r="S151" s="187"/>
    </row>
    <row r="152" spans="1:19" x14ac:dyDescent="0.2">
      <c r="A152" s="185">
        <v>129</v>
      </c>
      <c r="B152" s="215"/>
      <c r="C152" s="186"/>
      <c r="D152" s="186"/>
      <c r="E152" s="190"/>
      <c r="F152" s="190"/>
      <c r="G152" s="190"/>
      <c r="H152" s="190"/>
      <c r="I152" s="190"/>
      <c r="J152" s="190"/>
      <c r="K152" s="181"/>
      <c r="L152" s="191"/>
      <c r="M152" s="191"/>
      <c r="N152" s="190"/>
      <c r="O152" s="181"/>
      <c r="P152" s="187"/>
      <c r="Q152" s="187"/>
      <c r="R152" s="187"/>
      <c r="S152" s="187"/>
    </row>
    <row r="153" spans="1:19" x14ac:dyDescent="0.2">
      <c r="A153" s="185">
        <v>130</v>
      </c>
      <c r="B153" s="215"/>
      <c r="C153" s="186"/>
      <c r="D153" s="186"/>
      <c r="E153" s="190"/>
      <c r="F153" s="190"/>
      <c r="G153" s="190"/>
      <c r="H153" s="190"/>
      <c r="I153" s="190"/>
      <c r="J153" s="190"/>
      <c r="K153" s="181"/>
      <c r="L153" s="191"/>
      <c r="M153" s="191"/>
      <c r="N153" s="190"/>
      <c r="O153" s="181"/>
      <c r="P153" s="187"/>
      <c r="Q153" s="187"/>
      <c r="R153" s="187"/>
      <c r="S153" s="187"/>
    </row>
    <row r="154" spans="1:19" x14ac:dyDescent="0.2">
      <c r="A154" s="185">
        <v>131</v>
      </c>
      <c r="B154" s="215"/>
      <c r="C154" s="186"/>
      <c r="D154" s="186"/>
      <c r="E154" s="190"/>
      <c r="F154" s="190"/>
      <c r="G154" s="190"/>
      <c r="H154" s="190"/>
      <c r="I154" s="190"/>
      <c r="J154" s="190"/>
      <c r="K154" s="181"/>
      <c r="L154" s="191"/>
      <c r="M154" s="191"/>
      <c r="N154" s="190"/>
      <c r="O154" s="181"/>
      <c r="P154" s="187"/>
      <c r="Q154" s="187"/>
      <c r="R154" s="187"/>
      <c r="S154" s="187"/>
    </row>
    <row r="155" spans="1:19" x14ac:dyDescent="0.2">
      <c r="A155" s="185">
        <v>132</v>
      </c>
      <c r="B155" s="215"/>
      <c r="C155" s="186"/>
      <c r="D155" s="186"/>
      <c r="E155" s="190"/>
      <c r="F155" s="190"/>
      <c r="G155" s="190"/>
      <c r="H155" s="190"/>
      <c r="I155" s="190"/>
      <c r="J155" s="190"/>
      <c r="K155" s="181"/>
      <c r="L155" s="191"/>
      <c r="M155" s="191"/>
      <c r="N155" s="190"/>
      <c r="O155" s="181"/>
      <c r="P155" s="187"/>
      <c r="Q155" s="187"/>
      <c r="R155" s="187"/>
      <c r="S155" s="187"/>
    </row>
    <row r="156" spans="1:19" x14ac:dyDescent="0.2">
      <c r="A156" s="185">
        <v>133</v>
      </c>
      <c r="B156" s="215"/>
      <c r="C156" s="186"/>
      <c r="D156" s="186"/>
      <c r="E156" s="190"/>
      <c r="F156" s="190"/>
      <c r="G156" s="190"/>
      <c r="H156" s="190"/>
      <c r="I156" s="190"/>
      <c r="J156" s="190"/>
      <c r="K156" s="181"/>
      <c r="L156" s="191"/>
      <c r="M156" s="191"/>
      <c r="N156" s="190"/>
      <c r="O156" s="181"/>
      <c r="P156" s="187"/>
      <c r="Q156" s="187"/>
      <c r="R156" s="187"/>
      <c r="S156" s="187"/>
    </row>
    <row r="157" spans="1:19" x14ac:dyDescent="0.2">
      <c r="A157" s="185">
        <v>134</v>
      </c>
      <c r="B157" s="215"/>
      <c r="C157" s="186"/>
      <c r="D157" s="186"/>
      <c r="E157" s="190"/>
      <c r="F157" s="190"/>
      <c r="G157" s="190"/>
      <c r="H157" s="190"/>
      <c r="I157" s="190"/>
      <c r="J157" s="190"/>
      <c r="K157" s="181"/>
      <c r="L157" s="191"/>
      <c r="M157" s="191"/>
      <c r="N157" s="190"/>
      <c r="O157" s="181"/>
      <c r="P157" s="187"/>
      <c r="Q157" s="187"/>
      <c r="R157" s="187"/>
      <c r="S157" s="187"/>
    </row>
    <row r="158" spans="1:19" x14ac:dyDescent="0.2">
      <c r="A158" s="185">
        <v>135</v>
      </c>
      <c r="B158" s="215"/>
      <c r="C158" s="186"/>
      <c r="D158" s="186"/>
      <c r="E158" s="190"/>
      <c r="F158" s="190"/>
      <c r="G158" s="190"/>
      <c r="H158" s="190"/>
      <c r="I158" s="190"/>
      <c r="J158" s="190"/>
      <c r="K158" s="181"/>
      <c r="L158" s="191"/>
      <c r="M158" s="191"/>
      <c r="N158" s="190"/>
      <c r="O158" s="181"/>
      <c r="P158" s="187"/>
      <c r="Q158" s="187"/>
      <c r="R158" s="187"/>
      <c r="S158" s="187"/>
    </row>
    <row r="159" spans="1:19" x14ac:dyDescent="0.2">
      <c r="A159" s="185">
        <v>136</v>
      </c>
      <c r="B159" s="215"/>
      <c r="C159" s="186"/>
      <c r="D159" s="186"/>
      <c r="E159" s="190"/>
      <c r="F159" s="190"/>
      <c r="G159" s="190"/>
      <c r="H159" s="190"/>
      <c r="I159" s="190"/>
      <c r="J159" s="190"/>
      <c r="K159" s="181"/>
      <c r="L159" s="191"/>
      <c r="M159" s="191"/>
      <c r="N159" s="190"/>
      <c r="O159" s="181"/>
      <c r="P159" s="187"/>
      <c r="Q159" s="187"/>
      <c r="R159" s="187"/>
      <c r="S159" s="187"/>
    </row>
    <row r="160" spans="1:19" x14ac:dyDescent="0.2">
      <c r="A160" s="185">
        <v>137</v>
      </c>
      <c r="B160" s="215"/>
      <c r="C160" s="186"/>
      <c r="D160" s="186"/>
      <c r="E160" s="190"/>
      <c r="F160" s="190"/>
      <c r="G160" s="190"/>
      <c r="H160" s="190"/>
      <c r="I160" s="190"/>
      <c r="J160" s="190"/>
      <c r="K160" s="181"/>
      <c r="L160" s="191"/>
      <c r="M160" s="191"/>
      <c r="N160" s="190"/>
      <c r="O160" s="181"/>
      <c r="P160" s="187"/>
      <c r="Q160" s="187"/>
      <c r="R160" s="187"/>
      <c r="S160" s="187"/>
    </row>
    <row r="161" spans="1:19" x14ac:dyDescent="0.2">
      <c r="A161" s="185">
        <v>138</v>
      </c>
      <c r="B161" s="215"/>
      <c r="C161" s="186"/>
      <c r="D161" s="186"/>
      <c r="E161" s="190"/>
      <c r="F161" s="190"/>
      <c r="G161" s="190"/>
      <c r="H161" s="190"/>
      <c r="I161" s="190"/>
      <c r="J161" s="190"/>
      <c r="K161" s="181"/>
      <c r="L161" s="191"/>
      <c r="M161" s="191"/>
      <c r="N161" s="190"/>
      <c r="O161" s="181"/>
      <c r="P161" s="187"/>
      <c r="Q161" s="187"/>
      <c r="R161" s="187"/>
      <c r="S161" s="187"/>
    </row>
    <row r="162" spans="1:19" x14ac:dyDescent="0.2">
      <c r="A162" s="185">
        <v>139</v>
      </c>
      <c r="B162" s="215"/>
      <c r="C162" s="186"/>
      <c r="D162" s="186"/>
      <c r="E162" s="190"/>
      <c r="F162" s="190"/>
      <c r="G162" s="190"/>
      <c r="H162" s="190"/>
      <c r="I162" s="190"/>
      <c r="J162" s="190"/>
      <c r="K162" s="181"/>
      <c r="L162" s="191"/>
      <c r="M162" s="191"/>
      <c r="N162" s="190"/>
      <c r="O162" s="181"/>
      <c r="P162" s="187"/>
      <c r="Q162" s="187"/>
      <c r="R162" s="187"/>
      <c r="S162" s="187"/>
    </row>
    <row r="163" spans="1:19" x14ac:dyDescent="0.2">
      <c r="A163" s="185">
        <v>140</v>
      </c>
      <c r="B163" s="215"/>
      <c r="C163" s="186"/>
      <c r="D163" s="186"/>
      <c r="E163" s="190"/>
      <c r="F163" s="190"/>
      <c r="G163" s="190"/>
      <c r="H163" s="190"/>
      <c r="I163" s="190"/>
      <c r="J163" s="190"/>
      <c r="K163" s="181"/>
      <c r="L163" s="191"/>
      <c r="M163" s="191"/>
      <c r="N163" s="190"/>
      <c r="O163" s="181"/>
      <c r="P163" s="187"/>
      <c r="Q163" s="187"/>
      <c r="R163" s="187"/>
      <c r="S163" s="187"/>
    </row>
    <row r="164" spans="1:19" x14ac:dyDescent="0.2">
      <c r="A164" s="185">
        <v>141</v>
      </c>
      <c r="B164" s="215"/>
      <c r="C164" s="186"/>
      <c r="D164" s="186"/>
      <c r="E164" s="190"/>
      <c r="F164" s="190"/>
      <c r="G164" s="190"/>
      <c r="H164" s="190"/>
      <c r="I164" s="190"/>
      <c r="J164" s="190"/>
      <c r="K164" s="181"/>
      <c r="L164" s="191"/>
      <c r="M164" s="191"/>
      <c r="N164" s="190"/>
      <c r="O164" s="181"/>
      <c r="P164" s="187"/>
      <c r="Q164" s="187"/>
      <c r="R164" s="187"/>
      <c r="S164" s="187"/>
    </row>
    <row r="165" spans="1:19" x14ac:dyDescent="0.2">
      <c r="A165" s="185">
        <v>142</v>
      </c>
      <c r="B165" s="215"/>
      <c r="C165" s="186"/>
      <c r="D165" s="186"/>
      <c r="E165" s="190"/>
      <c r="F165" s="190"/>
      <c r="G165" s="190"/>
      <c r="H165" s="190"/>
      <c r="I165" s="190"/>
      <c r="J165" s="190"/>
      <c r="K165" s="181"/>
      <c r="L165" s="191"/>
      <c r="M165" s="191"/>
      <c r="N165" s="190"/>
      <c r="O165" s="181"/>
      <c r="P165" s="187"/>
      <c r="Q165" s="187"/>
      <c r="R165" s="187"/>
      <c r="S165" s="187"/>
    </row>
    <row r="166" spans="1:19" x14ac:dyDescent="0.2">
      <c r="A166" s="185">
        <v>143</v>
      </c>
      <c r="B166" s="215"/>
      <c r="C166" s="186"/>
      <c r="D166" s="186"/>
      <c r="E166" s="190"/>
      <c r="F166" s="190"/>
      <c r="G166" s="190"/>
      <c r="H166" s="190"/>
      <c r="I166" s="190"/>
      <c r="J166" s="190"/>
      <c r="K166" s="181"/>
      <c r="L166" s="191"/>
      <c r="M166" s="191"/>
      <c r="N166" s="190"/>
      <c r="O166" s="181"/>
      <c r="P166" s="187"/>
      <c r="Q166" s="187"/>
      <c r="R166" s="187"/>
      <c r="S166" s="187"/>
    </row>
    <row r="167" spans="1:19" x14ac:dyDescent="0.2">
      <c r="A167" s="185">
        <v>144</v>
      </c>
      <c r="B167" s="215"/>
      <c r="C167" s="186"/>
      <c r="D167" s="186"/>
      <c r="E167" s="190"/>
      <c r="F167" s="190"/>
      <c r="G167" s="190"/>
      <c r="H167" s="190"/>
      <c r="I167" s="190"/>
      <c r="J167" s="190"/>
      <c r="K167" s="181"/>
      <c r="L167" s="191"/>
      <c r="M167" s="191"/>
      <c r="N167" s="190"/>
      <c r="O167" s="181"/>
      <c r="P167" s="187"/>
      <c r="Q167" s="187"/>
      <c r="R167" s="187"/>
      <c r="S167" s="187"/>
    </row>
    <row r="168" spans="1:19" x14ac:dyDescent="0.2">
      <c r="A168" s="185">
        <v>145</v>
      </c>
      <c r="B168" s="215"/>
      <c r="C168" s="186"/>
      <c r="D168" s="186"/>
      <c r="E168" s="190"/>
      <c r="F168" s="190"/>
      <c r="G168" s="190"/>
      <c r="H168" s="190"/>
      <c r="I168" s="190"/>
      <c r="J168" s="190"/>
      <c r="K168" s="181"/>
      <c r="L168" s="191"/>
      <c r="M168" s="191"/>
      <c r="N168" s="190"/>
      <c r="O168" s="181"/>
      <c r="P168" s="187"/>
      <c r="Q168" s="187"/>
      <c r="R168" s="187"/>
      <c r="S168" s="187"/>
    </row>
    <row r="169" spans="1:19" x14ac:dyDescent="0.2">
      <c r="A169" s="185">
        <v>146</v>
      </c>
      <c r="B169" s="215"/>
      <c r="C169" s="186"/>
      <c r="D169" s="186"/>
      <c r="E169" s="190"/>
      <c r="F169" s="190"/>
      <c r="G169" s="190"/>
      <c r="H169" s="190"/>
      <c r="I169" s="190"/>
      <c r="J169" s="190"/>
      <c r="K169" s="181"/>
      <c r="L169" s="191"/>
      <c r="M169" s="191"/>
      <c r="N169" s="190"/>
      <c r="O169" s="181"/>
      <c r="P169" s="187"/>
      <c r="Q169" s="187"/>
      <c r="R169" s="187"/>
      <c r="S169" s="187"/>
    </row>
    <row r="170" spans="1:19" x14ac:dyDescent="0.2">
      <c r="A170" s="185">
        <v>147</v>
      </c>
      <c r="B170" s="215"/>
      <c r="C170" s="186"/>
      <c r="D170" s="186"/>
      <c r="E170" s="190"/>
      <c r="F170" s="190"/>
      <c r="G170" s="190"/>
      <c r="H170" s="190"/>
      <c r="I170" s="190"/>
      <c r="J170" s="190"/>
      <c r="K170" s="181"/>
      <c r="L170" s="191"/>
      <c r="M170" s="191"/>
      <c r="N170" s="190"/>
      <c r="O170" s="181"/>
      <c r="P170" s="187"/>
      <c r="Q170" s="187"/>
      <c r="R170" s="187"/>
      <c r="S170" s="187"/>
    </row>
    <row r="171" spans="1:19" x14ac:dyDescent="0.2">
      <c r="A171" s="185">
        <v>148</v>
      </c>
      <c r="B171" s="215"/>
      <c r="C171" s="186"/>
      <c r="D171" s="186"/>
      <c r="E171" s="190"/>
      <c r="F171" s="190"/>
      <c r="G171" s="190"/>
      <c r="H171" s="190"/>
      <c r="I171" s="190"/>
      <c r="J171" s="190"/>
      <c r="K171" s="181"/>
      <c r="L171" s="191"/>
      <c r="M171" s="191"/>
      <c r="N171" s="190"/>
      <c r="O171" s="181"/>
      <c r="P171" s="187"/>
      <c r="Q171" s="187"/>
      <c r="R171" s="187"/>
      <c r="S171" s="187"/>
    </row>
    <row r="172" spans="1:19" x14ac:dyDescent="0.2">
      <c r="A172" s="185">
        <v>149</v>
      </c>
      <c r="B172" s="215"/>
      <c r="C172" s="186"/>
      <c r="D172" s="186"/>
      <c r="E172" s="190"/>
      <c r="F172" s="190"/>
      <c r="G172" s="190"/>
      <c r="H172" s="190"/>
      <c r="I172" s="190"/>
      <c r="J172" s="190"/>
      <c r="K172" s="181"/>
      <c r="L172" s="191"/>
      <c r="M172" s="191"/>
      <c r="N172" s="190"/>
      <c r="O172" s="181"/>
      <c r="P172" s="187"/>
      <c r="Q172" s="187"/>
      <c r="R172" s="187"/>
      <c r="S172" s="187"/>
    </row>
    <row r="173" spans="1:19" x14ac:dyDescent="0.2">
      <c r="A173" s="185">
        <v>150</v>
      </c>
      <c r="B173" s="215"/>
      <c r="C173" s="186"/>
      <c r="D173" s="186"/>
      <c r="E173" s="190"/>
      <c r="F173" s="190"/>
      <c r="G173" s="190"/>
      <c r="H173" s="190"/>
      <c r="I173" s="190"/>
      <c r="J173" s="190"/>
      <c r="K173" s="181"/>
      <c r="L173" s="191"/>
      <c r="M173" s="191"/>
      <c r="N173" s="190"/>
      <c r="O173" s="181"/>
      <c r="P173" s="187"/>
      <c r="Q173" s="187"/>
      <c r="R173" s="187"/>
      <c r="S173" s="187"/>
    </row>
    <row r="174" spans="1:19" x14ac:dyDescent="0.2">
      <c r="A174" s="185">
        <v>151</v>
      </c>
      <c r="B174" s="215"/>
      <c r="C174" s="186"/>
      <c r="D174" s="186"/>
      <c r="E174" s="190"/>
      <c r="F174" s="190"/>
      <c r="G174" s="190"/>
      <c r="H174" s="190"/>
      <c r="I174" s="190"/>
      <c r="J174" s="190"/>
      <c r="K174" s="181"/>
      <c r="L174" s="191"/>
      <c r="M174" s="191"/>
      <c r="N174" s="190"/>
      <c r="O174" s="181"/>
      <c r="P174" s="187"/>
      <c r="Q174" s="187"/>
      <c r="R174" s="187"/>
      <c r="S174" s="187"/>
    </row>
    <row r="175" spans="1:19" x14ac:dyDescent="0.2">
      <c r="A175" s="185">
        <v>152</v>
      </c>
      <c r="B175" s="215"/>
      <c r="C175" s="186"/>
      <c r="D175" s="186"/>
      <c r="E175" s="190"/>
      <c r="F175" s="190"/>
      <c r="G175" s="190"/>
      <c r="H175" s="190"/>
      <c r="I175" s="190"/>
      <c r="J175" s="190"/>
      <c r="K175" s="181"/>
      <c r="L175" s="191"/>
      <c r="M175" s="191"/>
      <c r="N175" s="190"/>
      <c r="O175" s="181"/>
      <c r="P175" s="187"/>
      <c r="Q175" s="187"/>
      <c r="R175" s="187"/>
      <c r="S175" s="187"/>
    </row>
    <row r="176" spans="1:19" x14ac:dyDescent="0.2">
      <c r="A176" s="185">
        <v>153</v>
      </c>
      <c r="B176" s="215"/>
      <c r="C176" s="186"/>
      <c r="D176" s="186"/>
      <c r="E176" s="190"/>
      <c r="F176" s="190"/>
      <c r="G176" s="190"/>
      <c r="H176" s="190"/>
      <c r="I176" s="190"/>
      <c r="J176" s="190"/>
      <c r="K176" s="181"/>
      <c r="L176" s="191"/>
      <c r="M176" s="191"/>
      <c r="N176" s="190"/>
      <c r="O176" s="181"/>
      <c r="P176" s="187"/>
      <c r="Q176" s="187"/>
      <c r="R176" s="187"/>
      <c r="S176" s="187"/>
    </row>
    <row r="177" spans="1:19" x14ac:dyDescent="0.2">
      <c r="A177" s="185">
        <v>154</v>
      </c>
      <c r="B177" s="215"/>
      <c r="C177" s="186"/>
      <c r="D177" s="186"/>
      <c r="E177" s="190"/>
      <c r="F177" s="190"/>
      <c r="G177" s="190"/>
      <c r="H177" s="190"/>
      <c r="I177" s="190"/>
      <c r="J177" s="190"/>
      <c r="K177" s="181"/>
      <c r="L177" s="191"/>
      <c r="M177" s="191"/>
      <c r="N177" s="190"/>
      <c r="O177" s="181"/>
      <c r="P177" s="187"/>
      <c r="Q177" s="187"/>
      <c r="R177" s="187"/>
      <c r="S177" s="187"/>
    </row>
    <row r="178" spans="1:19" x14ac:dyDescent="0.2">
      <c r="A178" s="185">
        <v>155</v>
      </c>
      <c r="B178" s="215"/>
      <c r="C178" s="186"/>
      <c r="D178" s="186"/>
      <c r="E178" s="190"/>
      <c r="F178" s="190"/>
      <c r="G178" s="190"/>
      <c r="H178" s="190"/>
      <c r="I178" s="190"/>
      <c r="J178" s="190"/>
      <c r="K178" s="181"/>
      <c r="L178" s="191"/>
      <c r="M178" s="191"/>
      <c r="N178" s="190"/>
      <c r="O178" s="181"/>
      <c r="P178" s="187"/>
      <c r="Q178" s="187"/>
      <c r="R178" s="187"/>
      <c r="S178" s="187"/>
    </row>
    <row r="179" spans="1:19" x14ac:dyDescent="0.2">
      <c r="A179" s="185">
        <v>156</v>
      </c>
      <c r="B179" s="215"/>
      <c r="C179" s="186"/>
      <c r="D179" s="186"/>
      <c r="E179" s="190"/>
      <c r="F179" s="190"/>
      <c r="G179" s="190"/>
      <c r="H179" s="190"/>
      <c r="I179" s="190"/>
      <c r="J179" s="190"/>
      <c r="K179" s="181"/>
      <c r="L179" s="191"/>
      <c r="M179" s="191"/>
      <c r="N179" s="190"/>
      <c r="O179" s="181"/>
      <c r="P179" s="187"/>
      <c r="Q179" s="187"/>
      <c r="R179" s="187"/>
      <c r="S179" s="187"/>
    </row>
    <row r="180" spans="1:19" x14ac:dyDescent="0.2">
      <c r="A180" s="185">
        <v>157</v>
      </c>
      <c r="B180" s="215"/>
      <c r="C180" s="186"/>
      <c r="D180" s="186"/>
      <c r="E180" s="190"/>
      <c r="F180" s="190"/>
      <c r="G180" s="190"/>
      <c r="H180" s="190"/>
      <c r="I180" s="190"/>
      <c r="J180" s="190"/>
      <c r="K180" s="181"/>
      <c r="L180" s="191"/>
      <c r="M180" s="191"/>
      <c r="N180" s="190"/>
      <c r="O180" s="181"/>
      <c r="P180" s="187"/>
      <c r="Q180" s="187"/>
      <c r="R180" s="187"/>
      <c r="S180" s="187"/>
    </row>
    <row r="181" spans="1:19" x14ac:dyDescent="0.2">
      <c r="A181" s="185">
        <v>158</v>
      </c>
      <c r="B181" s="215"/>
      <c r="C181" s="186"/>
      <c r="D181" s="186"/>
      <c r="E181" s="190"/>
      <c r="F181" s="190"/>
      <c r="G181" s="190"/>
      <c r="H181" s="190"/>
      <c r="I181" s="190"/>
      <c r="J181" s="190"/>
      <c r="K181" s="181"/>
      <c r="L181" s="191"/>
      <c r="M181" s="191"/>
      <c r="N181" s="190"/>
      <c r="O181" s="181"/>
      <c r="P181" s="187"/>
      <c r="Q181" s="187"/>
      <c r="R181" s="187"/>
      <c r="S181" s="187"/>
    </row>
    <row r="182" spans="1:19" x14ac:dyDescent="0.2">
      <c r="A182" s="185">
        <v>159</v>
      </c>
      <c r="B182" s="215"/>
      <c r="C182" s="186"/>
      <c r="D182" s="186"/>
      <c r="E182" s="190"/>
      <c r="F182" s="190"/>
      <c r="G182" s="190"/>
      <c r="H182" s="190"/>
      <c r="I182" s="190"/>
      <c r="J182" s="190"/>
      <c r="K182" s="181"/>
      <c r="L182" s="191"/>
      <c r="M182" s="191"/>
      <c r="N182" s="190"/>
      <c r="O182" s="181"/>
      <c r="P182" s="187"/>
      <c r="Q182" s="187"/>
      <c r="R182" s="187"/>
      <c r="S182" s="187"/>
    </row>
    <row r="183" spans="1:19" x14ac:dyDescent="0.2">
      <c r="A183" s="185">
        <v>160</v>
      </c>
      <c r="B183" s="215"/>
      <c r="C183" s="186"/>
      <c r="D183" s="186"/>
      <c r="E183" s="190"/>
      <c r="F183" s="190"/>
      <c r="G183" s="190"/>
      <c r="H183" s="190"/>
      <c r="I183" s="190"/>
      <c r="J183" s="190"/>
      <c r="K183" s="181"/>
      <c r="L183" s="191"/>
      <c r="M183" s="191"/>
      <c r="N183" s="190"/>
      <c r="O183" s="181"/>
      <c r="P183" s="187"/>
      <c r="Q183" s="187"/>
      <c r="R183" s="187"/>
      <c r="S183" s="187"/>
    </row>
    <row r="184" spans="1:19" x14ac:dyDescent="0.2">
      <c r="A184" s="185">
        <v>161</v>
      </c>
      <c r="B184" s="215"/>
      <c r="C184" s="186"/>
      <c r="D184" s="186"/>
      <c r="E184" s="190"/>
      <c r="F184" s="190"/>
      <c r="G184" s="190"/>
      <c r="H184" s="190"/>
      <c r="I184" s="190"/>
      <c r="J184" s="190"/>
      <c r="K184" s="181"/>
      <c r="L184" s="191"/>
      <c r="M184" s="191"/>
      <c r="N184" s="190"/>
      <c r="O184" s="181"/>
      <c r="P184" s="187"/>
      <c r="Q184" s="187"/>
      <c r="R184" s="187"/>
      <c r="S184" s="187"/>
    </row>
    <row r="185" spans="1:19" x14ac:dyDescent="0.2">
      <c r="A185" s="185">
        <v>162</v>
      </c>
      <c r="B185" s="215"/>
      <c r="C185" s="186"/>
      <c r="D185" s="186"/>
      <c r="E185" s="190"/>
      <c r="F185" s="190"/>
      <c r="G185" s="190"/>
      <c r="H185" s="190"/>
      <c r="I185" s="190"/>
      <c r="J185" s="190"/>
      <c r="K185" s="181"/>
      <c r="L185" s="191"/>
      <c r="M185" s="191"/>
      <c r="N185" s="190"/>
      <c r="O185" s="181"/>
      <c r="P185" s="187"/>
      <c r="Q185" s="187"/>
      <c r="R185" s="187"/>
      <c r="S185" s="187"/>
    </row>
    <row r="186" spans="1:19" x14ac:dyDescent="0.2">
      <c r="A186" s="185">
        <v>163</v>
      </c>
      <c r="B186" s="215"/>
      <c r="C186" s="186"/>
      <c r="D186" s="186"/>
      <c r="E186" s="190"/>
      <c r="F186" s="190"/>
      <c r="G186" s="190"/>
      <c r="H186" s="190"/>
      <c r="I186" s="190"/>
      <c r="J186" s="190"/>
      <c r="K186" s="181"/>
      <c r="L186" s="191"/>
      <c r="M186" s="191"/>
      <c r="N186" s="190"/>
      <c r="O186" s="181"/>
      <c r="P186" s="187"/>
      <c r="Q186" s="187"/>
      <c r="R186" s="187"/>
      <c r="S186" s="187"/>
    </row>
    <row r="187" spans="1:19" x14ac:dyDescent="0.2">
      <c r="A187" s="185">
        <v>164</v>
      </c>
      <c r="B187" s="215"/>
      <c r="C187" s="186"/>
      <c r="D187" s="186"/>
      <c r="E187" s="190"/>
      <c r="F187" s="190"/>
      <c r="G187" s="190"/>
      <c r="H187" s="190"/>
      <c r="I187" s="190"/>
      <c r="J187" s="190"/>
      <c r="K187" s="181"/>
      <c r="L187" s="191"/>
      <c r="M187" s="191"/>
      <c r="N187" s="190"/>
      <c r="O187" s="181"/>
      <c r="P187" s="187"/>
      <c r="Q187" s="187"/>
      <c r="R187" s="187"/>
      <c r="S187" s="187"/>
    </row>
    <row r="188" spans="1:19" x14ac:dyDescent="0.2">
      <c r="A188" s="185">
        <v>165</v>
      </c>
      <c r="B188" s="215"/>
      <c r="C188" s="186"/>
      <c r="D188" s="186"/>
      <c r="E188" s="190"/>
      <c r="F188" s="190"/>
      <c r="G188" s="190"/>
      <c r="H188" s="190"/>
      <c r="I188" s="190"/>
      <c r="J188" s="190"/>
      <c r="K188" s="181"/>
      <c r="L188" s="191"/>
      <c r="M188" s="191"/>
      <c r="N188" s="190"/>
      <c r="O188" s="181"/>
      <c r="P188" s="187"/>
      <c r="Q188" s="187"/>
      <c r="R188" s="187"/>
      <c r="S188" s="187"/>
    </row>
    <row r="189" spans="1:19" x14ac:dyDescent="0.2">
      <c r="A189" s="185">
        <v>166</v>
      </c>
      <c r="B189" s="215"/>
      <c r="C189" s="186"/>
      <c r="D189" s="186"/>
      <c r="E189" s="190"/>
      <c r="F189" s="190"/>
      <c r="G189" s="190"/>
      <c r="H189" s="190"/>
      <c r="I189" s="190"/>
      <c r="J189" s="190"/>
      <c r="K189" s="181"/>
      <c r="L189" s="191"/>
      <c r="M189" s="191"/>
      <c r="N189" s="190"/>
      <c r="O189" s="181"/>
      <c r="P189" s="187"/>
      <c r="Q189" s="187"/>
      <c r="R189" s="187"/>
      <c r="S189" s="187"/>
    </row>
    <row r="190" spans="1:19" x14ac:dyDescent="0.2">
      <c r="A190" s="185">
        <v>167</v>
      </c>
      <c r="B190" s="215"/>
      <c r="C190" s="186"/>
      <c r="D190" s="186"/>
      <c r="E190" s="190"/>
      <c r="F190" s="190"/>
      <c r="G190" s="190"/>
      <c r="H190" s="190"/>
      <c r="I190" s="190"/>
      <c r="J190" s="190"/>
      <c r="K190" s="181"/>
      <c r="L190" s="191"/>
      <c r="M190" s="191"/>
      <c r="N190" s="190"/>
      <c r="O190" s="181"/>
      <c r="P190" s="187"/>
      <c r="Q190" s="187"/>
      <c r="R190" s="187"/>
      <c r="S190" s="187"/>
    </row>
    <row r="191" spans="1:19" x14ac:dyDescent="0.2">
      <c r="A191" s="185">
        <v>168</v>
      </c>
      <c r="B191" s="215"/>
      <c r="C191" s="186"/>
      <c r="D191" s="186"/>
      <c r="E191" s="190"/>
      <c r="F191" s="190"/>
      <c r="G191" s="190"/>
      <c r="H191" s="190"/>
      <c r="I191" s="190"/>
      <c r="J191" s="190"/>
      <c r="K191" s="181"/>
      <c r="L191" s="191"/>
      <c r="M191" s="191"/>
      <c r="N191" s="190"/>
      <c r="O191" s="181"/>
      <c r="P191" s="187"/>
      <c r="Q191" s="187"/>
      <c r="R191" s="187"/>
      <c r="S191" s="187"/>
    </row>
    <row r="192" spans="1:19" x14ac:dyDescent="0.2">
      <c r="A192" s="185">
        <v>169</v>
      </c>
      <c r="B192" s="215"/>
      <c r="C192" s="186"/>
      <c r="D192" s="186"/>
      <c r="E192" s="190"/>
      <c r="F192" s="190"/>
      <c r="G192" s="190"/>
      <c r="H192" s="190"/>
      <c r="I192" s="190"/>
      <c r="J192" s="190"/>
      <c r="K192" s="181"/>
      <c r="L192" s="191"/>
      <c r="M192" s="191"/>
      <c r="N192" s="190"/>
      <c r="O192" s="181"/>
      <c r="P192" s="187"/>
      <c r="Q192" s="187"/>
      <c r="R192" s="187"/>
      <c r="S192" s="187"/>
    </row>
    <row r="193" spans="1:19" x14ac:dyDescent="0.2">
      <c r="A193" s="185">
        <v>170</v>
      </c>
      <c r="B193" s="215"/>
      <c r="C193" s="186"/>
      <c r="D193" s="186"/>
      <c r="E193" s="190"/>
      <c r="F193" s="190"/>
      <c r="G193" s="190"/>
      <c r="H193" s="190"/>
      <c r="I193" s="190"/>
      <c r="J193" s="190"/>
      <c r="K193" s="181"/>
      <c r="L193" s="191"/>
      <c r="M193" s="191"/>
      <c r="N193" s="190"/>
      <c r="O193" s="181"/>
      <c r="P193" s="187"/>
      <c r="Q193" s="187"/>
      <c r="R193" s="187"/>
      <c r="S193" s="187"/>
    </row>
    <row r="194" spans="1:19" x14ac:dyDescent="0.2">
      <c r="A194" s="185">
        <v>171</v>
      </c>
      <c r="B194" s="215"/>
      <c r="C194" s="186"/>
      <c r="D194" s="186"/>
      <c r="E194" s="190"/>
      <c r="F194" s="190"/>
      <c r="G194" s="190"/>
      <c r="H194" s="190"/>
      <c r="I194" s="190"/>
      <c r="J194" s="190"/>
      <c r="K194" s="181"/>
      <c r="L194" s="191"/>
      <c r="M194" s="191"/>
      <c r="N194" s="190"/>
      <c r="O194" s="181"/>
      <c r="P194" s="187"/>
      <c r="Q194" s="187"/>
      <c r="R194" s="187"/>
      <c r="S194" s="187"/>
    </row>
    <row r="195" spans="1:19" x14ac:dyDescent="0.2">
      <c r="A195" s="185">
        <v>172</v>
      </c>
      <c r="B195" s="215"/>
      <c r="C195" s="186"/>
      <c r="D195" s="186"/>
      <c r="E195" s="190"/>
      <c r="F195" s="190"/>
      <c r="G195" s="190"/>
      <c r="H195" s="190"/>
      <c r="I195" s="190"/>
      <c r="J195" s="190"/>
      <c r="K195" s="181"/>
      <c r="L195" s="191"/>
      <c r="M195" s="191"/>
      <c r="N195" s="190"/>
      <c r="O195" s="181"/>
      <c r="P195" s="187"/>
      <c r="Q195" s="187"/>
      <c r="R195" s="187"/>
      <c r="S195" s="187"/>
    </row>
    <row r="196" spans="1:19" x14ac:dyDescent="0.2">
      <c r="A196" s="185">
        <v>173</v>
      </c>
      <c r="B196" s="215"/>
      <c r="C196" s="186"/>
      <c r="D196" s="186"/>
      <c r="E196" s="190"/>
      <c r="F196" s="190"/>
      <c r="G196" s="190"/>
      <c r="H196" s="190"/>
      <c r="I196" s="190"/>
      <c r="J196" s="190"/>
      <c r="K196" s="181"/>
      <c r="L196" s="191"/>
      <c r="M196" s="191"/>
      <c r="N196" s="190"/>
      <c r="O196" s="181"/>
      <c r="P196" s="187"/>
      <c r="Q196" s="187"/>
      <c r="R196" s="187"/>
      <c r="S196" s="187"/>
    </row>
    <row r="197" spans="1:19" x14ac:dyDescent="0.2">
      <c r="A197" s="185">
        <v>174</v>
      </c>
      <c r="B197" s="215"/>
      <c r="C197" s="186"/>
      <c r="D197" s="186"/>
      <c r="E197" s="190"/>
      <c r="F197" s="190"/>
      <c r="G197" s="190"/>
      <c r="H197" s="190"/>
      <c r="I197" s="190"/>
      <c r="J197" s="190"/>
      <c r="K197" s="181"/>
      <c r="L197" s="191"/>
      <c r="M197" s="191"/>
      <c r="N197" s="190"/>
      <c r="O197" s="181"/>
      <c r="P197" s="187"/>
      <c r="Q197" s="187"/>
      <c r="R197" s="187"/>
      <c r="S197" s="187"/>
    </row>
    <row r="198" spans="1:19" x14ac:dyDescent="0.2">
      <c r="A198" s="185">
        <v>175</v>
      </c>
      <c r="B198" s="215"/>
      <c r="C198" s="186"/>
      <c r="D198" s="186"/>
      <c r="E198" s="190"/>
      <c r="F198" s="190"/>
      <c r="G198" s="190"/>
      <c r="H198" s="190"/>
      <c r="I198" s="190"/>
      <c r="J198" s="190"/>
      <c r="K198" s="181"/>
      <c r="L198" s="191"/>
      <c r="M198" s="191"/>
      <c r="N198" s="190"/>
      <c r="O198" s="181"/>
      <c r="P198" s="187"/>
      <c r="Q198" s="187"/>
      <c r="R198" s="187"/>
      <c r="S198" s="187"/>
    </row>
    <row r="199" spans="1:19" x14ac:dyDescent="0.2">
      <c r="A199" s="185">
        <v>176</v>
      </c>
      <c r="B199" s="215"/>
      <c r="C199" s="186"/>
      <c r="D199" s="186"/>
      <c r="E199" s="190"/>
      <c r="F199" s="190"/>
      <c r="G199" s="190"/>
      <c r="H199" s="190"/>
      <c r="I199" s="190"/>
      <c r="J199" s="190"/>
      <c r="K199" s="181"/>
      <c r="L199" s="191"/>
      <c r="M199" s="191"/>
      <c r="N199" s="190"/>
      <c r="O199" s="181"/>
      <c r="P199" s="187"/>
      <c r="Q199" s="187"/>
      <c r="R199" s="187"/>
      <c r="S199" s="187"/>
    </row>
    <row r="200" spans="1:19" x14ac:dyDescent="0.2">
      <c r="A200" s="185">
        <v>177</v>
      </c>
      <c r="B200" s="215"/>
      <c r="C200" s="186"/>
      <c r="D200" s="186"/>
      <c r="E200" s="190"/>
      <c r="F200" s="190"/>
      <c r="G200" s="190"/>
      <c r="H200" s="190"/>
      <c r="I200" s="190"/>
      <c r="J200" s="190"/>
      <c r="K200" s="181"/>
      <c r="L200" s="191"/>
      <c r="M200" s="191"/>
      <c r="N200" s="190"/>
      <c r="O200" s="181"/>
      <c r="P200" s="187"/>
      <c r="Q200" s="187"/>
      <c r="R200" s="187"/>
      <c r="S200" s="187"/>
    </row>
    <row r="201" spans="1:19" x14ac:dyDescent="0.2">
      <c r="A201" s="185">
        <v>178</v>
      </c>
      <c r="B201" s="215"/>
      <c r="C201" s="186"/>
      <c r="D201" s="186"/>
      <c r="E201" s="190"/>
      <c r="F201" s="190"/>
      <c r="G201" s="190"/>
      <c r="H201" s="190"/>
      <c r="I201" s="190"/>
      <c r="J201" s="190"/>
      <c r="K201" s="181"/>
      <c r="L201" s="191"/>
      <c r="M201" s="191"/>
      <c r="N201" s="190"/>
      <c r="O201" s="181"/>
      <c r="P201" s="187"/>
      <c r="Q201" s="187"/>
      <c r="R201" s="187"/>
      <c r="S201" s="187"/>
    </row>
    <row r="202" spans="1:19" x14ac:dyDescent="0.2">
      <c r="A202" s="185">
        <v>179</v>
      </c>
      <c r="B202" s="215"/>
      <c r="C202" s="186"/>
      <c r="D202" s="186"/>
      <c r="E202" s="190"/>
      <c r="F202" s="190"/>
      <c r="G202" s="190"/>
      <c r="H202" s="190"/>
      <c r="I202" s="190"/>
      <c r="J202" s="190"/>
      <c r="K202" s="181"/>
      <c r="L202" s="191"/>
      <c r="M202" s="191"/>
      <c r="N202" s="190"/>
      <c r="O202" s="181"/>
      <c r="P202" s="187"/>
      <c r="Q202" s="187"/>
      <c r="R202" s="187"/>
      <c r="S202" s="187"/>
    </row>
    <row r="203" spans="1:19" x14ac:dyDescent="0.2">
      <c r="A203" s="185">
        <v>180</v>
      </c>
      <c r="B203" s="215"/>
      <c r="C203" s="186"/>
      <c r="D203" s="186"/>
      <c r="E203" s="190"/>
      <c r="F203" s="190"/>
      <c r="G203" s="190"/>
      <c r="H203" s="190"/>
      <c r="I203" s="190"/>
      <c r="J203" s="190"/>
      <c r="K203" s="181"/>
      <c r="L203" s="191"/>
      <c r="M203" s="191"/>
      <c r="N203" s="190"/>
      <c r="O203" s="181"/>
      <c r="P203" s="187"/>
      <c r="Q203" s="187"/>
      <c r="R203" s="187"/>
      <c r="S203" s="187"/>
    </row>
    <row r="204" spans="1:19" x14ac:dyDescent="0.2">
      <c r="A204" s="185">
        <v>181</v>
      </c>
      <c r="B204" s="215"/>
      <c r="C204" s="186"/>
      <c r="D204" s="186"/>
      <c r="E204" s="190"/>
      <c r="F204" s="190"/>
      <c r="G204" s="190"/>
      <c r="H204" s="190"/>
      <c r="I204" s="190"/>
      <c r="J204" s="190"/>
      <c r="K204" s="181"/>
      <c r="L204" s="191"/>
      <c r="M204" s="191"/>
      <c r="N204" s="190"/>
      <c r="O204" s="181"/>
      <c r="P204" s="187"/>
      <c r="Q204" s="187"/>
      <c r="R204" s="187"/>
      <c r="S204" s="187"/>
    </row>
    <row r="205" spans="1:19" x14ac:dyDescent="0.2">
      <c r="A205" s="185">
        <v>182</v>
      </c>
      <c r="B205" s="215"/>
      <c r="C205" s="186"/>
      <c r="D205" s="186"/>
      <c r="E205" s="190"/>
      <c r="F205" s="190"/>
      <c r="G205" s="190"/>
      <c r="H205" s="190"/>
      <c r="I205" s="190"/>
      <c r="J205" s="190"/>
      <c r="K205" s="181"/>
      <c r="L205" s="191"/>
      <c r="M205" s="191"/>
      <c r="N205" s="190"/>
      <c r="O205" s="181"/>
      <c r="P205" s="187"/>
      <c r="Q205" s="187"/>
      <c r="R205" s="187"/>
      <c r="S205" s="187"/>
    </row>
    <row r="206" spans="1:19" x14ac:dyDescent="0.2">
      <c r="A206" s="185">
        <v>183</v>
      </c>
      <c r="B206" s="215"/>
      <c r="C206" s="186"/>
      <c r="D206" s="186"/>
      <c r="E206" s="190"/>
      <c r="F206" s="190"/>
      <c r="G206" s="190"/>
      <c r="H206" s="190"/>
      <c r="I206" s="190"/>
      <c r="J206" s="190"/>
      <c r="K206" s="181"/>
      <c r="L206" s="191"/>
      <c r="M206" s="191"/>
      <c r="N206" s="190"/>
      <c r="O206" s="181"/>
      <c r="P206" s="187"/>
      <c r="Q206" s="187"/>
      <c r="R206" s="187"/>
      <c r="S206" s="187"/>
    </row>
    <row r="207" spans="1:19" x14ac:dyDescent="0.2">
      <c r="A207" s="185">
        <v>184</v>
      </c>
      <c r="B207" s="215"/>
      <c r="C207" s="186"/>
      <c r="D207" s="186"/>
      <c r="E207" s="190"/>
      <c r="F207" s="190"/>
      <c r="G207" s="190"/>
      <c r="H207" s="190"/>
      <c r="I207" s="190"/>
      <c r="J207" s="190"/>
      <c r="K207" s="181"/>
      <c r="L207" s="191"/>
      <c r="M207" s="191"/>
      <c r="N207" s="190"/>
      <c r="O207" s="181"/>
      <c r="P207" s="187"/>
      <c r="Q207" s="187"/>
      <c r="R207" s="187"/>
      <c r="S207" s="187"/>
    </row>
    <row r="208" spans="1:19" x14ac:dyDescent="0.2">
      <c r="A208" s="185">
        <v>185</v>
      </c>
      <c r="B208" s="215"/>
      <c r="C208" s="186"/>
      <c r="D208" s="186"/>
      <c r="E208" s="190"/>
      <c r="F208" s="190"/>
      <c r="G208" s="190"/>
      <c r="H208" s="190"/>
      <c r="I208" s="190"/>
      <c r="J208" s="190"/>
      <c r="K208" s="181"/>
      <c r="L208" s="191"/>
      <c r="M208" s="191"/>
      <c r="N208" s="190"/>
      <c r="O208" s="181"/>
      <c r="P208" s="187"/>
      <c r="Q208" s="187"/>
      <c r="R208" s="187"/>
      <c r="S208" s="187"/>
    </row>
    <row r="209" spans="1:19" x14ac:dyDescent="0.2">
      <c r="A209" s="185">
        <v>186</v>
      </c>
      <c r="B209" s="215"/>
      <c r="C209" s="186"/>
      <c r="D209" s="186"/>
      <c r="E209" s="190"/>
      <c r="F209" s="190"/>
      <c r="G209" s="190"/>
      <c r="H209" s="190"/>
      <c r="I209" s="190"/>
      <c r="J209" s="190"/>
      <c r="K209" s="181"/>
      <c r="L209" s="191"/>
      <c r="M209" s="191"/>
      <c r="N209" s="190"/>
      <c r="O209" s="181"/>
      <c r="P209" s="187"/>
      <c r="Q209" s="187"/>
      <c r="R209" s="187"/>
      <c r="S209" s="187"/>
    </row>
    <row r="210" spans="1:19" x14ac:dyDescent="0.2">
      <c r="A210" s="185">
        <v>187</v>
      </c>
      <c r="B210" s="215"/>
      <c r="C210" s="186"/>
      <c r="D210" s="186"/>
      <c r="E210" s="190"/>
      <c r="F210" s="190"/>
      <c r="G210" s="190"/>
      <c r="H210" s="190"/>
      <c r="I210" s="190"/>
      <c r="J210" s="190"/>
      <c r="K210" s="181"/>
      <c r="L210" s="191"/>
      <c r="M210" s="191"/>
      <c r="N210" s="190"/>
      <c r="O210" s="181"/>
      <c r="P210" s="187"/>
      <c r="Q210" s="187"/>
      <c r="R210" s="187"/>
      <c r="S210" s="187"/>
    </row>
    <row r="211" spans="1:19" x14ac:dyDescent="0.2">
      <c r="A211" s="185">
        <v>188</v>
      </c>
      <c r="B211" s="215"/>
      <c r="C211" s="186"/>
      <c r="D211" s="186"/>
      <c r="E211" s="190"/>
      <c r="F211" s="190"/>
      <c r="G211" s="190"/>
      <c r="H211" s="190"/>
      <c r="I211" s="190"/>
      <c r="J211" s="190"/>
      <c r="K211" s="181"/>
      <c r="L211" s="191"/>
      <c r="M211" s="191"/>
      <c r="N211" s="190"/>
      <c r="O211" s="181"/>
      <c r="P211" s="187"/>
      <c r="Q211" s="187"/>
      <c r="R211" s="187"/>
      <c r="S211" s="187"/>
    </row>
    <row r="212" spans="1:19" x14ac:dyDescent="0.2">
      <c r="A212" s="185">
        <v>189</v>
      </c>
      <c r="B212" s="215"/>
      <c r="C212" s="186"/>
      <c r="D212" s="186"/>
      <c r="E212" s="190"/>
      <c r="F212" s="190"/>
      <c r="G212" s="190"/>
      <c r="H212" s="190"/>
      <c r="I212" s="190"/>
      <c r="J212" s="190"/>
      <c r="K212" s="181"/>
      <c r="L212" s="191"/>
      <c r="M212" s="191"/>
      <c r="N212" s="190"/>
      <c r="O212" s="181"/>
      <c r="P212" s="187"/>
      <c r="Q212" s="187"/>
      <c r="R212" s="187"/>
      <c r="S212" s="187"/>
    </row>
    <row r="213" spans="1:19" x14ac:dyDescent="0.2">
      <c r="A213" s="185">
        <v>190</v>
      </c>
      <c r="B213" s="215"/>
      <c r="C213" s="186"/>
      <c r="D213" s="186"/>
      <c r="E213" s="190"/>
      <c r="F213" s="190"/>
      <c r="G213" s="190"/>
      <c r="H213" s="190"/>
      <c r="I213" s="190"/>
      <c r="J213" s="190"/>
      <c r="K213" s="181"/>
      <c r="L213" s="191"/>
      <c r="M213" s="191"/>
      <c r="N213" s="190"/>
      <c r="O213" s="181"/>
      <c r="P213" s="187"/>
      <c r="Q213" s="187"/>
      <c r="R213" s="187"/>
      <c r="S213" s="187"/>
    </row>
    <row r="214" spans="1:19" x14ac:dyDescent="0.2">
      <c r="A214" s="185">
        <v>191</v>
      </c>
      <c r="B214" s="215"/>
      <c r="C214" s="186"/>
      <c r="D214" s="186"/>
      <c r="E214" s="190"/>
      <c r="F214" s="190"/>
      <c r="G214" s="190"/>
      <c r="H214" s="190"/>
      <c r="I214" s="190"/>
      <c r="J214" s="190"/>
      <c r="K214" s="181"/>
      <c r="L214" s="191"/>
      <c r="M214" s="191"/>
      <c r="N214" s="190"/>
      <c r="O214" s="181"/>
      <c r="P214" s="187"/>
      <c r="Q214" s="187"/>
      <c r="R214" s="187"/>
      <c r="S214" s="187"/>
    </row>
    <row r="215" spans="1:19" x14ac:dyDescent="0.2">
      <c r="A215" s="185">
        <v>192</v>
      </c>
      <c r="B215" s="215"/>
      <c r="C215" s="186"/>
      <c r="D215" s="186"/>
      <c r="E215" s="190"/>
      <c r="F215" s="190"/>
      <c r="G215" s="190"/>
      <c r="H215" s="190"/>
      <c r="I215" s="190"/>
      <c r="J215" s="190"/>
      <c r="K215" s="181"/>
      <c r="L215" s="191"/>
      <c r="M215" s="191"/>
      <c r="N215" s="190"/>
      <c r="O215" s="181"/>
      <c r="P215" s="187"/>
      <c r="Q215" s="187"/>
      <c r="R215" s="187"/>
      <c r="S215" s="187"/>
    </row>
    <row r="216" spans="1:19" x14ac:dyDescent="0.2">
      <c r="A216" s="185">
        <v>193</v>
      </c>
      <c r="B216" s="215"/>
      <c r="C216" s="186"/>
      <c r="D216" s="186"/>
      <c r="E216" s="190"/>
      <c r="F216" s="190"/>
      <c r="G216" s="190"/>
      <c r="H216" s="190"/>
      <c r="I216" s="190"/>
      <c r="J216" s="190"/>
      <c r="K216" s="181"/>
      <c r="L216" s="191"/>
      <c r="M216" s="191"/>
      <c r="N216" s="190"/>
      <c r="O216" s="181"/>
      <c r="P216" s="187"/>
      <c r="Q216" s="187"/>
      <c r="R216" s="187"/>
      <c r="S216" s="187"/>
    </row>
    <row r="217" spans="1:19" x14ac:dyDescent="0.2">
      <c r="A217" s="185">
        <v>194</v>
      </c>
      <c r="B217" s="215"/>
      <c r="C217" s="186"/>
      <c r="D217" s="186"/>
      <c r="E217" s="190"/>
      <c r="F217" s="190"/>
      <c r="G217" s="190"/>
      <c r="H217" s="190"/>
      <c r="I217" s="190"/>
      <c r="J217" s="190"/>
      <c r="K217" s="181"/>
      <c r="L217" s="191"/>
      <c r="M217" s="191"/>
      <c r="N217" s="190"/>
      <c r="O217" s="181"/>
      <c r="P217" s="187"/>
      <c r="Q217" s="187"/>
      <c r="R217" s="187"/>
      <c r="S217" s="187"/>
    </row>
    <row r="218" spans="1:19" x14ac:dyDescent="0.2">
      <c r="A218" s="185">
        <v>195</v>
      </c>
      <c r="B218" s="215"/>
      <c r="C218" s="186"/>
      <c r="D218" s="186"/>
      <c r="E218" s="190"/>
      <c r="F218" s="190"/>
      <c r="G218" s="190"/>
      <c r="H218" s="190"/>
      <c r="I218" s="190"/>
      <c r="J218" s="190"/>
      <c r="K218" s="181"/>
      <c r="L218" s="191"/>
      <c r="M218" s="191"/>
      <c r="N218" s="190"/>
      <c r="O218" s="181"/>
      <c r="P218" s="187"/>
      <c r="Q218" s="187"/>
      <c r="R218" s="187"/>
      <c r="S218" s="187"/>
    </row>
    <row r="219" spans="1:19" x14ac:dyDescent="0.2">
      <c r="A219" s="185">
        <v>196</v>
      </c>
      <c r="B219" s="215"/>
      <c r="C219" s="186"/>
      <c r="D219" s="186"/>
      <c r="E219" s="190"/>
      <c r="F219" s="190"/>
      <c r="G219" s="190"/>
      <c r="H219" s="190"/>
      <c r="I219" s="190"/>
      <c r="J219" s="190"/>
      <c r="K219" s="181"/>
      <c r="L219" s="191"/>
      <c r="M219" s="191"/>
      <c r="N219" s="190"/>
      <c r="O219" s="181"/>
      <c r="P219" s="187"/>
      <c r="Q219" s="187"/>
      <c r="R219" s="187"/>
      <c r="S219" s="187"/>
    </row>
    <row r="220" spans="1:19" x14ac:dyDescent="0.2">
      <c r="A220" s="185">
        <v>197</v>
      </c>
      <c r="B220" s="215"/>
      <c r="C220" s="186"/>
      <c r="D220" s="186"/>
      <c r="E220" s="190"/>
      <c r="F220" s="190"/>
      <c r="G220" s="190"/>
      <c r="H220" s="190"/>
      <c r="I220" s="190"/>
      <c r="J220" s="190"/>
      <c r="K220" s="181"/>
      <c r="L220" s="191"/>
      <c r="M220" s="191"/>
      <c r="N220" s="190"/>
      <c r="O220" s="181"/>
      <c r="P220" s="187"/>
      <c r="Q220" s="187"/>
      <c r="R220" s="187"/>
      <c r="S220" s="187"/>
    </row>
    <row r="221" spans="1:19" x14ac:dyDescent="0.2">
      <c r="A221" s="185">
        <v>198</v>
      </c>
      <c r="B221" s="215"/>
      <c r="C221" s="186"/>
      <c r="D221" s="186"/>
      <c r="E221" s="190"/>
      <c r="F221" s="190"/>
      <c r="G221" s="190"/>
      <c r="H221" s="190"/>
      <c r="I221" s="190"/>
      <c r="J221" s="190"/>
      <c r="K221" s="181"/>
      <c r="L221" s="191"/>
      <c r="M221" s="191"/>
      <c r="N221" s="190"/>
      <c r="O221" s="181"/>
      <c r="P221" s="187"/>
      <c r="Q221" s="187"/>
      <c r="R221" s="187"/>
      <c r="S221" s="187"/>
    </row>
    <row r="222" spans="1:19" x14ac:dyDescent="0.2">
      <c r="A222" s="185">
        <v>199</v>
      </c>
      <c r="B222" s="215"/>
      <c r="C222" s="186"/>
      <c r="D222" s="186"/>
      <c r="E222" s="190"/>
      <c r="F222" s="190"/>
      <c r="G222" s="190"/>
      <c r="H222" s="190"/>
      <c r="I222" s="190"/>
      <c r="J222" s="190"/>
      <c r="K222" s="181"/>
      <c r="L222" s="191"/>
      <c r="M222" s="191"/>
      <c r="N222" s="190"/>
      <c r="O222" s="181"/>
      <c r="P222" s="187"/>
      <c r="Q222" s="187"/>
      <c r="R222" s="187"/>
      <c r="S222" s="187"/>
    </row>
    <row r="223" spans="1:19" x14ac:dyDescent="0.2">
      <c r="A223" s="185">
        <v>200</v>
      </c>
      <c r="B223" s="215"/>
      <c r="C223" s="186"/>
      <c r="D223" s="186"/>
      <c r="E223" s="190"/>
      <c r="F223" s="190"/>
      <c r="G223" s="190"/>
      <c r="H223" s="190"/>
      <c r="I223" s="190"/>
      <c r="J223" s="190"/>
      <c r="K223" s="181"/>
      <c r="L223" s="191"/>
      <c r="M223" s="191"/>
      <c r="N223" s="190"/>
      <c r="O223" s="181"/>
      <c r="P223" s="187"/>
      <c r="Q223" s="187"/>
      <c r="R223" s="187"/>
      <c r="S223" s="187"/>
    </row>
    <row r="224" spans="1:19" x14ac:dyDescent="0.2">
      <c r="A224" s="179" t="s">
        <v>171</v>
      </c>
    </row>
    <row r="225" spans="1:1" x14ac:dyDescent="0.2">
      <c r="A225" s="179" t="s">
        <v>172</v>
      </c>
    </row>
    <row r="226" spans="1:1" x14ac:dyDescent="0.2">
      <c r="A226" s="179" t="s">
        <v>173</v>
      </c>
    </row>
  </sheetData>
  <phoneticPr fontId="8" type="noConversion"/>
  <dataValidations count="35">
    <dataValidation operator="lessThanOrEqual" allowBlank="1" showInputMessage="1" showErrorMessage="1" sqref="F13:I15" xr:uid="{00000000-0002-0000-0200-000000000000}"/>
    <dataValidation type="textLength" operator="lessThanOrEqual" allowBlank="1" showInputMessage="1" showErrorMessage="1" errorTitle="Entry Error" error="The Country is limited to 42 characters." sqref="B8" xr:uid="{00000000-0002-0000-0200-000001000000}">
      <formula1>42</formula1>
    </dataValidation>
    <dataValidation type="textLength" operator="lessThanOrEqual" allowBlank="1" showInputMessage="1" showErrorMessage="1" errorTitle="Entry Error" error="Enter a 2-or 3-character Country Code or full country name from the &quot;Countries&quot; worksheet.  Maximum length is 42 characters.  " sqref="C49:C223" xr:uid="{00000000-0002-0000-0200-000002000000}">
      <formula1>42</formula1>
    </dataValidation>
    <dataValidation type="textLength" operator="lessThanOrEqual" allowBlank="1" showInputMessage="1" showErrorMessage="1" errorTitle="Entry Error" error="Enter a numeric State/Province code or full State/Province name from the &quot;States-Provinces&quot; worksheet.  Maximum entry is 60 characters." sqref="D49:D223" xr:uid="{00000000-0002-0000-0200-000003000000}">
      <formula1>60</formula1>
    </dataValidation>
    <dataValidation type="decimal" operator="greaterThan" allowBlank="1" showInputMessage="1" showErrorMessage="1" errorTitle="Entry Error" error="Enter numeric value for the bottom." sqref="Q24:Q223" xr:uid="{00000000-0002-0000-0200-000004000000}">
      <formula1>-999999</formula1>
    </dataValidation>
    <dataValidation type="decimal" operator="greaterThan" allowBlank="1" showInputMessage="1" showErrorMessage="1" errorTitle="Entry Error" error="Enter numeric value for the top." sqref="P24:P223" xr:uid="{00000000-0002-0000-0200-000005000000}">
      <formula1>-999999</formula1>
    </dataValidation>
    <dataValidation type="list" operator="lessThanOrEqual" allowBlank="1" showInputMessage="1" showErrorMessage="1" errorTitle="Entry Error" error="Enter ft for feet or m for meters." sqref="O24:O223" xr:uid="{00000000-0002-0000-0200-000006000000}">
      <formula1>"ft,m"</formula1>
    </dataValidation>
    <dataValidation type="decimal" allowBlank="1" showInputMessage="1" showErrorMessage="1" errorTitle="Entry Error" error="Enter valid numeric value for the elevation." sqref="N24:N223" xr:uid="{00000000-0002-0000-0200-000007000000}">
      <formula1>-1000</formula1>
      <formula2>29500</formula2>
    </dataValidation>
    <dataValidation type="list" operator="lessThanOrEqual" allowBlank="1" showInputMessage="1" showErrorMessage="1" errorTitle="Entry Error" error="The Latitude-Longitude Accuracy must be S, F, T, M, or blank.  See table above." prompt="Latitute-longitude accuracy_x000a_S = ± 1 second_x000a_F = ± 5 second_x000a_T = ±10 second_x000a_M = ± 1 minute" sqref="K24" xr:uid="{00000000-0002-0000-0200-000008000000}">
      <formula1>"S,F,T,M"</formula1>
    </dataValidation>
    <dataValidation type="list" operator="lessThanOrEqual" allowBlank="1" showInputMessage="1" showErrorMessage="1" errorTitle="Entry Error" error="The Latitude-Longitude Accuracy must be S, F, T, M, or blank.  See table above." sqref="K25:K223" xr:uid="{00000000-0002-0000-0200-000009000000}">
      <formula1>"S,F,T,M"</formula1>
    </dataValidation>
    <dataValidation type="textLength" operator="lessThanOrEqual" allowBlank="1" showInputMessage="1" showErrorMessage="1" errorTitle="Entry Error" error="Enter a numeric State/Province code or full State/Province name from the &quot;States-Provinces&quot; worksheet.  Maximum entry is 60 characters." prompt="Enter numeric value or full State/Province name from the &quot;States-Provinces&quot; worksheet." sqref="D24:D48" xr:uid="{00000000-0002-0000-0200-00000A000000}">
      <formula1>60</formula1>
    </dataValidation>
    <dataValidation type="textLength" operator="lessThanOrEqual" allowBlank="1" showInputMessage="1" showErrorMessage="1" errorTitle="Input Error" error="Enter a 2-or 3-character Country Code or full country name from the &quot;Countries&quot; worksheet.  Maximum length is 42 characters." prompt="Enter a 2 or 3-character country code or full country name from the &quot;Countries&quot; worksheet." sqref="C24:C48" xr:uid="{00000000-0002-0000-0200-00000B000000}">
      <formula1>42</formula1>
    </dataValidation>
    <dataValidation type="date" operator="greaterThan" allowBlank="1" showInputMessage="1" showErrorMessage="1" errorTitle="Entry Error" error="Enter a valid ending collection date/time." sqref="M24:M223" xr:uid="{00000000-0002-0000-0200-00000C000000}">
      <formula1>7306</formula1>
    </dataValidation>
    <dataValidation type="date" operator="greaterThan" allowBlank="1" showInputMessage="1" showErrorMessage="1" errorTitle="Entry Error" error="Enter a valid collection date/time." sqref="L24:L223" xr:uid="{00000000-0002-0000-0200-00000D000000}">
      <formula1>7306</formula1>
    </dataValidation>
    <dataValidation type="decimal" allowBlank="1" showInputMessage="1" showErrorMessage="1" errorTitle="Entry Error" error="The longitude must be a numeric value less than 180." sqref="H24:H223" xr:uid="{00000000-0002-0000-0200-00000E000000}">
      <formula1>-180</formula1>
      <formula2>180</formula2>
    </dataValidation>
    <dataValidation type="decimal" allowBlank="1" showInputMessage="1" showErrorMessage="1" errorTitle="Entry Error" error="The longitude-minutes entry must be a numeric value less than 60." sqref="I24:I223" xr:uid="{00000000-0002-0000-0200-00000F000000}">
      <formula1>0</formula1>
      <formula2>59.999999</formula2>
    </dataValidation>
    <dataValidation type="decimal" allowBlank="1" showInputMessage="1" showErrorMessage="1" errorTitle="Entry Error" error="The longitude-seconds entry must be a numeric value less than 60." sqref="J24:J223" xr:uid="{00000000-0002-0000-0200-000010000000}">
      <formula1>0</formula1>
      <formula2>59.9999</formula2>
    </dataValidation>
    <dataValidation type="decimal" allowBlank="1" showInputMessage="1" showErrorMessage="1" errorTitle="Entry Error" error="The latitude-seconds entry must be a numeric value less than 60." sqref="G24:G223" xr:uid="{00000000-0002-0000-0200-000011000000}">
      <formula1>0</formula1>
      <formula2>59.9999</formula2>
    </dataValidation>
    <dataValidation type="decimal" allowBlank="1" showInputMessage="1" showErrorMessage="1" errorTitle="Entry Error" error="The latitude-minutes entry must be a numeric value less than 60." sqref="F24:F223" xr:uid="{00000000-0002-0000-0200-000012000000}">
      <formula1>0</formula1>
      <formula2>59.999999</formula2>
    </dataValidation>
    <dataValidation type="decimal" allowBlank="1" showInputMessage="1" showErrorMessage="1" errorTitle="Entry Error" error="The latitude must be a numeric value less than 90." sqref="E24:E223" xr:uid="{00000000-0002-0000-0200-000013000000}">
      <formula1>-90</formula1>
      <formula2>90</formula2>
    </dataValidation>
    <dataValidation type="textLength" operator="lessThanOrEqual" allowBlank="1" showInputMessage="1" showErrorMessage="1" errorTitle="Entry Error" error="The Field ID is limited to 12 characters." prompt="Enter unique Field IDs, limited to 12 characters. Do not use any symbols (!,@,#,$,%,^&lt;&amp;,*)" sqref="B24:B33" xr:uid="{00000000-0002-0000-0200-000014000000}">
      <formula1>12</formula1>
    </dataValidation>
    <dataValidation type="textLength" operator="lessThanOrEqual" allowBlank="1" showInputMessage="1" showErrorMessage="1" errorTitle="Entry Error" error="The Field ID is limited to 35 characters." sqref="B34:B223" xr:uid="{00000000-0002-0000-0200-000015000000}">
      <formula1>35</formula1>
    </dataValidation>
    <dataValidation type="whole" allowBlank="1" showInputMessage="1" showErrorMessage="1" errorTitle="Entry Error" error="Enter a numeric media code from the &quot;Media&quot; worksheet." prompt="Required Field.  Enter a numeric value from &quot;Media&quot; worksheet." sqref="B19" xr:uid="{00000000-0002-0000-0200-000016000000}">
      <formula1>0</formula1>
      <formula2>270</formula2>
    </dataValidation>
    <dataValidation type="textLength" operator="lessThanOrEqual" allowBlank="1" showInputMessage="1" showErrorMessage="1" errorTitle="Entry Error" error="The General Location is limited to 250 characters." prompt="General Location is limited to 250 characters." sqref="B17" xr:uid="{00000000-0002-0000-0200-000017000000}">
      <formula1>250</formula1>
    </dataValidation>
    <dataValidation type="textLength" operator="lessThanOrEqual" allowBlank="1" showInputMessage="1" showErrorMessage="1" errorTitle="Entry Error" error="The Project Title is limited to 250 characters." prompt="Project Title is limited to 250 characters." sqref="B16" xr:uid="{00000000-0002-0000-0200-000018000000}">
      <formula1>250</formula1>
    </dataValidation>
    <dataValidation type="date" operator="greaterThan" allowBlank="1" showInputMessage="1" showErrorMessage="1" errorTitle="Entry Error" error="Enter a valid date after January 1, 2002." prompt="Submission Date is required." sqref="B15" xr:uid="{00000000-0002-0000-0200-000019000000}">
      <formula1>37257</formula1>
    </dataValidation>
    <dataValidation type="textLength" operator="lessThanOrEqual" allowBlank="1" showInputMessage="1" showErrorMessage="1" errorTitle="Entry Error" error="The Fax Number is limited to 18 characters." sqref="B12 B18" xr:uid="{00000000-0002-0000-0200-00001A000000}">
      <formula1>18</formula1>
    </dataValidation>
    <dataValidation type="textLength" operator="lessThanOrEqual" allowBlank="1" showInputMessage="1" showErrorMessage="1" errorTitle="Entry Error" error="The Telephone Number is limited to 18 characters." sqref="B11" xr:uid="{00000000-0002-0000-0200-00001B000000}">
      <formula1>18</formula1>
    </dataValidation>
    <dataValidation type="textLength" operator="lessThanOrEqual" allowBlank="1" showInputMessage="1" showErrorMessage="1" errorTitle="Entry Error" error="The Email Address is limited to 35 characters." sqref="B10" xr:uid="{00000000-0002-0000-0200-00001C000000}">
      <formula1>35</formula1>
    </dataValidation>
    <dataValidation type="textLength" operator="lessThanOrEqual" allowBlank="1" showInputMessage="1" showErrorMessage="1" errorTitle="Entry Error" error="The Postal Code is limited to 10 characters." sqref="B7" xr:uid="{00000000-0002-0000-0200-00001D000000}">
      <formula1>10</formula1>
    </dataValidation>
    <dataValidation type="textLength" operator="lessThanOrEqual" allowBlank="1" showInputMessage="1" showErrorMessage="1" errorTitle="Entry Error" error="The Address (Line 2) is limited to 50 characters." sqref="B5" xr:uid="{00000000-0002-0000-0200-00001E000000}">
      <formula1>50</formula1>
    </dataValidation>
    <dataValidation type="textLength" operator="lessThanOrEqual" allowBlank="1" showInputMessage="1" showErrorMessage="1" errorTitle="Entry Error" error="The Address (Line 1) is limited to 50 characters." sqref="B4" xr:uid="{00000000-0002-0000-0200-00001F000000}">
      <formula1>50</formula1>
    </dataValidation>
    <dataValidation type="textLength" operator="lessThanOrEqual" allowBlank="1" showInputMessage="1" showErrorMessage="1" errorTitle="Entry Error" error="This entry is limited to 9 characters." sqref="B3" xr:uid="{00000000-0002-0000-0200-000020000000}">
      <formula1>9</formula1>
    </dataValidation>
    <dataValidation type="textLength" operator="lessThanOrEqual" allowBlank="1" showInputMessage="1" showErrorMessage="1" errorTitle="Entry Error" error="The First Name is limited to 13 characters." sqref="B2" xr:uid="{00000000-0002-0000-0200-000021000000}">
      <formula1>13</formula1>
    </dataValidation>
    <dataValidation type="textLength" operator="lessThanOrEqual" allowBlank="1" showInputMessage="1" showErrorMessage="1" errorTitle="Entry Error" error="The Last Name is limited to 22 characters." prompt="Address, email, and phone not needed if previously submitted.  At a minimum, provide last name, first name, submission date, and numeric media code." sqref="B1" xr:uid="{00000000-0002-0000-0200-000022000000}">
      <formula1>22</formula1>
    </dataValidation>
  </dataValidations>
  <printOptions gridLines="1" gridLinesSet="0"/>
  <pageMargins left="0.75" right="0.75" top="1" bottom="1" header="0.5" footer="0.5"/>
  <pageSetup orientation="portrait" horizontalDpi="300" verticalDpi="300" r:id="rId1"/>
  <headerFooter alignWithMargins="0">
    <oddHeader>&amp;A</oddHeader>
    <oddFooter>Page &amp;P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pageSetUpPr fitToPage="1"/>
  </sheetPr>
  <dimension ref="A1:E33"/>
  <sheetViews>
    <sheetView showGridLines="0" showZeros="0" zoomScale="75" workbookViewId="0">
      <selection activeCell="H18" sqref="H18"/>
    </sheetView>
  </sheetViews>
  <sheetFormatPr defaultRowHeight="12.75" x14ac:dyDescent="0.2"/>
  <cols>
    <col min="1" max="1" width="13.5703125" style="35" customWidth="1"/>
    <col min="2" max="2" width="36.5703125" style="35" customWidth="1"/>
    <col min="3" max="3" width="20.85546875" style="35" customWidth="1"/>
    <col min="4" max="4" width="28.7109375" style="35" customWidth="1"/>
    <col min="5" max="5" width="20.140625" style="35" customWidth="1"/>
    <col min="6" max="16384" width="9.140625" style="35"/>
  </cols>
  <sheetData>
    <row r="1" spans="1:5" ht="23.25" x14ac:dyDescent="0.35">
      <c r="A1" s="443" t="s">
        <v>182</v>
      </c>
      <c r="B1" s="443"/>
      <c r="C1" s="443"/>
      <c r="D1" s="443"/>
      <c r="E1" s="443"/>
    </row>
    <row r="2" spans="1:5" ht="15.75" x14ac:dyDescent="0.25">
      <c r="A2" s="448" t="s">
        <v>202</v>
      </c>
      <c r="B2" s="448"/>
      <c r="C2" s="448"/>
      <c r="D2" s="448"/>
      <c r="E2" s="448"/>
    </row>
    <row r="3" spans="1:5" ht="18" x14ac:dyDescent="0.25">
      <c r="A3" s="35" t="s">
        <v>41</v>
      </c>
      <c r="B3" s="64">
        <f>'FILL FORM'!B6</f>
        <v>0</v>
      </c>
      <c r="D3" s="36"/>
    </row>
    <row r="4" spans="1:5" ht="15.75" x14ac:dyDescent="0.25">
      <c r="B4" s="192">
        <f>'FILL FORM'!B7</f>
        <v>0</v>
      </c>
      <c r="D4" s="36"/>
      <c r="E4" s="37"/>
    </row>
    <row r="5" spans="1:5" ht="18" x14ac:dyDescent="0.2">
      <c r="B5" s="192">
        <f>'FILL FORM'!B8</f>
        <v>0</v>
      </c>
      <c r="D5" s="36" t="s">
        <v>76</v>
      </c>
      <c r="E5" s="330" t="s">
        <v>305</v>
      </c>
    </row>
    <row r="6" spans="1:5" ht="15.75" x14ac:dyDescent="0.25">
      <c r="B6" s="192">
        <f>'FILL FORM'!B10</f>
        <v>0</v>
      </c>
      <c r="D6" s="36" t="s">
        <v>83</v>
      </c>
      <c r="E6" s="225">
        <f>'FILL FORM'!B19</f>
        <v>0</v>
      </c>
    </row>
    <row r="7" spans="1:5" ht="15" x14ac:dyDescent="0.2">
      <c r="B7" s="192">
        <f>'FILL FORM'!B11</f>
        <v>0</v>
      </c>
    </row>
    <row r="8" spans="1:5" ht="15" x14ac:dyDescent="0.2">
      <c r="B8" s="192">
        <f>'FILL FORM'!B12</f>
        <v>0</v>
      </c>
      <c r="E8" s="38" t="s">
        <v>42</v>
      </c>
    </row>
    <row r="9" spans="1:5" ht="18" x14ac:dyDescent="0.25">
      <c r="B9" s="64"/>
      <c r="E9" s="39" t="s">
        <v>109</v>
      </c>
    </row>
    <row r="10" spans="1:5" ht="15" x14ac:dyDescent="0.2">
      <c r="A10" s="35" t="s">
        <v>44</v>
      </c>
      <c r="B10" s="73">
        <f>'FILL FORM'!B5</f>
        <v>0</v>
      </c>
      <c r="E10" s="39" t="s">
        <v>110</v>
      </c>
    </row>
    <row r="11" spans="1:5" x14ac:dyDescent="0.2">
      <c r="A11" s="35" t="s">
        <v>46</v>
      </c>
      <c r="B11" s="160">
        <f>'FILL FORM'!B14</f>
        <v>0</v>
      </c>
      <c r="E11" s="39" t="s">
        <v>43</v>
      </c>
    </row>
    <row r="12" spans="1:5" x14ac:dyDescent="0.2">
      <c r="A12" s="35" t="s">
        <v>48</v>
      </c>
      <c r="B12" s="160">
        <f>'FILL FORM'!B15</f>
        <v>0</v>
      </c>
      <c r="E12" s="39" t="s">
        <v>45</v>
      </c>
    </row>
    <row r="13" spans="1:5" x14ac:dyDescent="0.2">
      <c r="A13" s="35" t="s">
        <v>49</v>
      </c>
      <c r="B13" s="74">
        <f>'FILL FORM'!B16</f>
        <v>0</v>
      </c>
      <c r="E13" s="40" t="s">
        <v>47</v>
      </c>
    </row>
    <row r="14" spans="1:5" s="60" customFormat="1" ht="18" customHeight="1" x14ac:dyDescent="0.2">
      <c r="B14" s="75"/>
      <c r="C14" s="61" t="s">
        <v>50</v>
      </c>
      <c r="D14" s="62">
        <f>'FILL FORM'!B22</f>
        <v>0</v>
      </c>
      <c r="E14" s="63"/>
    </row>
    <row r="15" spans="1:5" ht="24" customHeight="1" x14ac:dyDescent="0.2">
      <c r="A15" s="444" t="s">
        <v>189</v>
      </c>
      <c r="B15" s="445"/>
      <c r="C15" s="42" t="s">
        <v>51</v>
      </c>
      <c r="D15" s="42"/>
    </row>
    <row r="16" spans="1:5" ht="17.25" customHeight="1" x14ac:dyDescent="0.25">
      <c r="A16" s="446">
        <f>'FILL FORM'!B23</f>
        <v>0</v>
      </c>
      <c r="B16" s="447"/>
      <c r="C16" s="44" t="s">
        <v>52</v>
      </c>
      <c r="D16" s="45"/>
    </row>
    <row r="17" spans="1:5" ht="24" customHeight="1" x14ac:dyDescent="0.2">
      <c r="A17" s="444" t="s">
        <v>53</v>
      </c>
      <c r="B17" s="445"/>
      <c r="C17" s="46" t="s">
        <v>54</v>
      </c>
      <c r="D17" s="47" t="s">
        <v>55</v>
      </c>
      <c r="E17" s="41" t="s">
        <v>56</v>
      </c>
    </row>
    <row r="18" spans="1:5" x14ac:dyDescent="0.2">
      <c r="A18" s="43"/>
      <c r="B18" s="76"/>
      <c r="C18" s="50"/>
      <c r="D18" s="77"/>
      <c r="E18" s="78"/>
    </row>
    <row r="19" spans="1:5" x14ac:dyDescent="0.2">
      <c r="A19" s="48"/>
      <c r="B19" s="49" t="s">
        <v>241</v>
      </c>
      <c r="C19" s="51" t="s">
        <v>242</v>
      </c>
      <c r="D19" s="52">
        <v>25</v>
      </c>
      <c r="E19" s="53">
        <f>D19*A19</f>
        <v>0</v>
      </c>
    </row>
    <row r="20" spans="1:5" x14ac:dyDescent="0.2">
      <c r="A20" s="48"/>
      <c r="B20" s="49"/>
      <c r="C20" s="51"/>
      <c r="D20" s="52"/>
      <c r="E20" s="53"/>
    </row>
    <row r="21" spans="1:5" x14ac:dyDescent="0.2">
      <c r="A21" s="48"/>
      <c r="B21" s="49" t="s">
        <v>243</v>
      </c>
      <c r="C21" s="51" t="s">
        <v>242</v>
      </c>
      <c r="D21" s="52"/>
      <c r="E21" s="53">
        <f>D21*A21</f>
        <v>0</v>
      </c>
    </row>
    <row r="22" spans="1:5" x14ac:dyDescent="0.2">
      <c r="A22" s="395"/>
      <c r="B22" s="13"/>
      <c r="C22" s="51"/>
      <c r="D22" s="52"/>
      <c r="E22" s="53"/>
    </row>
    <row r="23" spans="1:5" x14ac:dyDescent="0.2">
      <c r="A23" s="395"/>
      <c r="B23" s="13"/>
      <c r="C23" s="51"/>
      <c r="D23" s="52"/>
      <c r="E23" s="53"/>
    </row>
    <row r="24" spans="1:5" x14ac:dyDescent="0.2">
      <c r="A24" s="395"/>
      <c r="B24" s="13"/>
      <c r="C24" s="51"/>
      <c r="D24" s="52"/>
      <c r="E24" s="53"/>
    </row>
    <row r="25" spans="1:5" x14ac:dyDescent="0.2">
      <c r="A25" s="395"/>
      <c r="B25" s="13"/>
      <c r="C25" s="51"/>
      <c r="D25" s="52"/>
      <c r="E25" s="53"/>
    </row>
    <row r="26" spans="1:5" x14ac:dyDescent="0.2">
      <c r="A26" s="396"/>
      <c r="B26" s="13"/>
      <c r="C26" s="51"/>
      <c r="D26" s="54"/>
      <c r="E26" s="53"/>
    </row>
    <row r="27" spans="1:5" x14ac:dyDescent="0.2">
      <c r="A27" s="55" t="s">
        <v>57</v>
      </c>
      <c r="B27" s="56"/>
      <c r="C27" s="57"/>
      <c r="D27" s="58"/>
      <c r="E27" s="59">
        <f>SUM(E19:E25)*0.05</f>
        <v>0</v>
      </c>
    </row>
    <row r="28" spans="1:5" ht="24" customHeight="1" x14ac:dyDescent="0.2">
      <c r="C28" s="79" t="s">
        <v>58</v>
      </c>
      <c r="D28" s="80" t="s">
        <v>59</v>
      </c>
      <c r="E28" s="331">
        <f>SUM(E19:E27)</f>
        <v>0</v>
      </c>
    </row>
    <row r="29" spans="1:5" x14ac:dyDescent="0.2">
      <c r="A29" s="81" t="s">
        <v>84</v>
      </c>
      <c r="B29" s="82"/>
      <c r="C29" s="83"/>
      <c r="D29" s="84"/>
      <c r="E29" s="85">
        <f>SUM(E19:E25)</f>
        <v>0</v>
      </c>
    </row>
    <row r="30" spans="1:5" x14ac:dyDescent="0.2">
      <c r="A30" s="86">
        <f>E29/(1+0.15)*0.15</f>
        <v>0</v>
      </c>
      <c r="B30" s="69" t="s">
        <v>85</v>
      </c>
      <c r="C30" s="67"/>
      <c r="D30" s="87"/>
      <c r="E30" s="88">
        <f>SUM(E31:E33)</f>
        <v>0</v>
      </c>
    </row>
    <row r="31" spans="1:5" x14ac:dyDescent="0.2">
      <c r="A31" s="265"/>
      <c r="B31" s="82"/>
      <c r="C31" s="83"/>
      <c r="D31" s="258"/>
      <c r="E31" s="268" t="str">
        <f>IF(ISNUMBER(A31),A31/(1+0.15)*0.15,"")</f>
        <v/>
      </c>
    </row>
    <row r="32" spans="1:5" x14ac:dyDescent="0.2">
      <c r="A32" s="266"/>
      <c r="B32" s="69" t="s">
        <v>203</v>
      </c>
      <c r="C32" s="67"/>
      <c r="D32" s="259"/>
      <c r="E32" s="269" t="str">
        <f>IF(ISNUMBER(A32),A32/(1+0.15)*0.15,"")</f>
        <v/>
      </c>
    </row>
    <row r="33" spans="1:5" x14ac:dyDescent="0.2">
      <c r="A33" s="267"/>
      <c r="B33" s="262" t="s">
        <v>204</v>
      </c>
      <c r="C33" s="263"/>
      <c r="D33" s="264"/>
      <c r="E33" s="270" t="str">
        <f>IF(ISNUMBER(A33),A33/(1+0.15)*0.15,"")</f>
        <v/>
      </c>
    </row>
  </sheetData>
  <mergeCells count="5">
    <mergeCell ref="A1:E1"/>
    <mergeCell ref="A15:B15"/>
    <mergeCell ref="A17:B17"/>
    <mergeCell ref="A16:B16"/>
    <mergeCell ref="A2:E2"/>
  </mergeCells>
  <phoneticPr fontId="47" type="noConversion"/>
  <pageMargins left="0.74803149606299213" right="0.74803149606299213" top="0.98425196850393704" bottom="0.98425196850393704" header="0.51181102362204722" footer="0.51181102362204722"/>
  <pageSetup scale="76" orientation="portrait" horizontalDpi="300" verticalDpi="300" r:id="rId1"/>
  <headerFooter alignWithMargins="0">
    <oddFooter>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14"/>
  <sheetViews>
    <sheetView zoomScale="75" zoomScaleNormal="75" workbookViewId="0">
      <selection activeCell="C26" sqref="C26"/>
    </sheetView>
  </sheetViews>
  <sheetFormatPr defaultRowHeight="12.75" x14ac:dyDescent="0.2"/>
  <cols>
    <col min="1" max="1" width="6.140625" bestFit="1" customWidth="1"/>
    <col min="3" max="3" width="9.85546875" bestFit="1" customWidth="1"/>
    <col min="4" max="4" width="5.7109375" bestFit="1" customWidth="1"/>
    <col min="5" max="5" width="8" bestFit="1" customWidth="1"/>
    <col min="7" max="7" width="36.85546875" customWidth="1"/>
    <col min="8" max="8" width="12.28515625" bestFit="1" customWidth="1"/>
    <col min="11" max="11" width="21.5703125" customWidth="1"/>
    <col min="12" max="12" width="24.140625" bestFit="1" customWidth="1"/>
    <col min="13" max="13" width="21.7109375" bestFit="1" customWidth="1"/>
  </cols>
  <sheetData>
    <row r="1" spans="1:14" ht="45.75" thickBot="1" x14ac:dyDescent="0.4">
      <c r="B1" s="348" t="s">
        <v>250</v>
      </c>
      <c r="G1" s="349" t="s">
        <v>251</v>
      </c>
      <c r="K1" s="350" t="s">
        <v>252</v>
      </c>
      <c r="L1" s="351">
        <v>0.15</v>
      </c>
    </row>
    <row r="2" spans="1:14" ht="30.75" thickBot="1" x14ac:dyDescent="0.3">
      <c r="G2" s="352" t="s">
        <v>253</v>
      </c>
      <c r="H2" s="353"/>
    </row>
    <row r="3" spans="1:14" ht="15" x14ac:dyDescent="0.25">
      <c r="B3" s="354" t="s">
        <v>254</v>
      </c>
      <c r="C3" s="355"/>
      <c r="D3" s="449">
        <f>'FILL FORM'!B19</f>
        <v>0</v>
      </c>
      <c r="E3" s="449"/>
      <c r="F3" s="450"/>
      <c r="G3" s="356"/>
      <c r="H3" s="353"/>
    </row>
    <row r="4" spans="1:14" ht="15" x14ac:dyDescent="0.25">
      <c r="B4" s="357" t="s">
        <v>255</v>
      </c>
      <c r="C4" s="358"/>
      <c r="D4" s="449">
        <f>'FILL FORM'!B23</f>
        <v>0</v>
      </c>
      <c r="E4" s="449"/>
      <c r="F4" s="450"/>
      <c r="G4" s="356"/>
      <c r="H4" s="353"/>
    </row>
    <row r="5" spans="1:14" ht="15" x14ac:dyDescent="0.25">
      <c r="B5" s="359" t="s">
        <v>256</v>
      </c>
      <c r="C5" s="360"/>
      <c r="D5" s="449" t="str">
        <f>Billing!E5</f>
        <v>RTA-xxxx</v>
      </c>
      <c r="E5" s="449"/>
      <c r="F5" s="450"/>
      <c r="G5" s="356"/>
      <c r="H5" s="353"/>
    </row>
    <row r="6" spans="1:14" ht="15" x14ac:dyDescent="0.25">
      <c r="G6" s="356"/>
      <c r="H6" s="353"/>
    </row>
    <row r="7" spans="1:14" x14ac:dyDescent="0.2">
      <c r="A7" t="s">
        <v>257</v>
      </c>
      <c r="C7" t="s">
        <v>258</v>
      </c>
      <c r="D7" t="s">
        <v>94</v>
      </c>
      <c r="E7" t="s">
        <v>95</v>
      </c>
      <c r="F7" t="s">
        <v>259</v>
      </c>
      <c r="H7" t="s">
        <v>98</v>
      </c>
      <c r="I7" t="s">
        <v>99</v>
      </c>
      <c r="K7" t="s">
        <v>260</v>
      </c>
      <c r="L7" s="361" t="s">
        <v>261</v>
      </c>
      <c r="M7" s="361" t="s">
        <v>262</v>
      </c>
    </row>
    <row r="8" spans="1:14" ht="15.75" x14ac:dyDescent="0.25">
      <c r="A8" s="219">
        <v>1</v>
      </c>
      <c r="B8" s="362" t="s">
        <v>263</v>
      </c>
      <c r="C8" s="363">
        <v>45020</v>
      </c>
      <c r="D8" s="363">
        <v>11</v>
      </c>
      <c r="E8" s="363">
        <v>12340</v>
      </c>
      <c r="F8" s="363"/>
      <c r="G8" s="364"/>
      <c r="H8" s="365" t="s">
        <v>247</v>
      </c>
      <c r="I8" s="366">
        <v>20000</v>
      </c>
      <c r="J8" s="367">
        <v>1</v>
      </c>
      <c r="K8" s="420" t="s">
        <v>264</v>
      </c>
      <c r="M8" s="368" t="s">
        <v>265</v>
      </c>
    </row>
    <row r="9" spans="1:14" ht="15.75" x14ac:dyDescent="0.25">
      <c r="A9" s="219">
        <v>2</v>
      </c>
      <c r="B9" s="421" t="s">
        <v>263</v>
      </c>
      <c r="C9" s="422">
        <v>45020</v>
      </c>
      <c r="D9" s="422">
        <v>11</v>
      </c>
      <c r="E9" s="422">
        <v>12340</v>
      </c>
      <c r="F9" s="423"/>
      <c r="G9" s="424"/>
      <c r="H9" s="425" t="s">
        <v>247</v>
      </c>
      <c r="I9" s="426">
        <v>30000</v>
      </c>
      <c r="J9" s="427">
        <v>1</v>
      </c>
      <c r="K9" s="428" t="s">
        <v>264</v>
      </c>
      <c r="M9" s="376" t="s">
        <v>306</v>
      </c>
    </row>
    <row r="10" spans="1:14" ht="15.75" x14ac:dyDescent="0.25">
      <c r="A10" s="219">
        <v>3</v>
      </c>
      <c r="B10" s="369" t="s">
        <v>266</v>
      </c>
      <c r="C10" s="370">
        <v>70030</v>
      </c>
      <c r="D10" s="371">
        <v>11</v>
      </c>
      <c r="E10" s="371">
        <v>12340</v>
      </c>
      <c r="F10" s="371"/>
      <c r="G10" s="372">
        <f>G8/(1+$L$1)*$L$1*-1</f>
        <v>0</v>
      </c>
      <c r="H10" s="373" t="str">
        <f>H8</f>
        <v>OP753372</v>
      </c>
      <c r="I10" s="374">
        <f>I8</f>
        <v>20000</v>
      </c>
      <c r="J10" s="375">
        <v>1</v>
      </c>
      <c r="K10" s="429" t="s">
        <v>264</v>
      </c>
      <c r="L10" s="376" t="s">
        <v>267</v>
      </c>
      <c r="M10" t="s">
        <v>268</v>
      </c>
      <c r="N10" s="377"/>
    </row>
    <row r="11" spans="1:14" ht="15.75" x14ac:dyDescent="0.25">
      <c r="A11" s="219">
        <v>4</v>
      </c>
      <c r="B11" s="378" t="s">
        <v>266</v>
      </c>
      <c r="C11" s="379">
        <v>70030</v>
      </c>
      <c r="D11" s="381">
        <v>11</v>
      </c>
      <c r="E11" s="381">
        <v>12340</v>
      </c>
      <c r="F11" s="381"/>
      <c r="G11" s="380">
        <f>G9/(1+$L$1)*$L$1*-1</f>
        <v>0</v>
      </c>
      <c r="H11" s="430" t="s">
        <v>247</v>
      </c>
      <c r="I11" s="431">
        <v>30000</v>
      </c>
      <c r="J11" s="432">
        <v>1</v>
      </c>
      <c r="K11" s="433" t="s">
        <v>264</v>
      </c>
      <c r="L11" s="376" t="s">
        <v>267</v>
      </c>
      <c r="M11" t="s">
        <v>268</v>
      </c>
      <c r="N11" s="377"/>
    </row>
    <row r="12" spans="1:14" ht="15.75" x14ac:dyDescent="0.25">
      <c r="A12" s="219">
        <v>5</v>
      </c>
      <c r="B12" s="378" t="s">
        <v>263</v>
      </c>
      <c r="C12" s="379">
        <v>70010</v>
      </c>
      <c r="D12" s="379">
        <v>10</v>
      </c>
      <c r="E12" s="379">
        <v>63270</v>
      </c>
      <c r="F12" s="379">
        <v>21025</v>
      </c>
      <c r="G12" s="380">
        <f>SUM(G10:G11)*0.65*-1</f>
        <v>0</v>
      </c>
      <c r="H12" s="381"/>
      <c r="I12" s="381"/>
      <c r="J12" s="382">
        <v>0.65</v>
      </c>
      <c r="K12" s="433" t="s">
        <v>269</v>
      </c>
      <c r="L12" t="s">
        <v>270</v>
      </c>
      <c r="M12" t="s">
        <v>268</v>
      </c>
    </row>
    <row r="13" spans="1:14" ht="15.75" x14ac:dyDescent="0.25">
      <c r="A13" s="219">
        <v>6</v>
      </c>
      <c r="B13" s="434" t="s">
        <v>263</v>
      </c>
      <c r="C13" s="435">
        <v>70010</v>
      </c>
      <c r="D13" s="435">
        <v>10</v>
      </c>
      <c r="E13" s="435">
        <v>12010</v>
      </c>
      <c r="F13" s="436"/>
      <c r="G13" s="437">
        <f>SUM(G10:G11)*0.35*-1</f>
        <v>0</v>
      </c>
      <c r="H13" s="436"/>
      <c r="I13" s="436"/>
      <c r="J13" s="438">
        <v>0.35</v>
      </c>
      <c r="K13" s="439" t="s">
        <v>271</v>
      </c>
      <c r="L13" t="s">
        <v>270</v>
      </c>
      <c r="M13" t="s">
        <v>268</v>
      </c>
    </row>
    <row r="14" spans="1:14" x14ac:dyDescent="0.2">
      <c r="E14" t="s">
        <v>272</v>
      </c>
      <c r="G14" s="383">
        <f>SUM(G10:G13)</f>
        <v>0</v>
      </c>
    </row>
  </sheetData>
  <mergeCells count="3">
    <mergeCell ref="D3:F3"/>
    <mergeCell ref="D4:F4"/>
    <mergeCell ref="D5:F5"/>
  </mergeCells>
  <pageMargins left="0.70866141732283472" right="0.70866141732283472" top="0.74803149606299213" bottom="0.74803149606299213" header="0.31496062992125984" footer="0.31496062992125984"/>
  <pageSetup scale="68" orientation="landscape" verticalDpi="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8"/>
  <sheetViews>
    <sheetView zoomScale="75" zoomScaleNormal="75" workbookViewId="0">
      <selection activeCell="A10" sqref="A10"/>
    </sheetView>
  </sheetViews>
  <sheetFormatPr defaultRowHeight="12.75" x14ac:dyDescent="0.2"/>
  <cols>
    <col min="1" max="16384" width="9.140625" style="162"/>
  </cols>
  <sheetData>
    <row r="1" spans="1:14" ht="23.25" x14ac:dyDescent="0.35">
      <c r="A1" s="161" t="s">
        <v>128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</row>
    <row r="3" spans="1:14" x14ac:dyDescent="0.2">
      <c r="A3" s="164" t="s">
        <v>193</v>
      </c>
    </row>
    <row r="4" spans="1:14" x14ac:dyDescent="0.2">
      <c r="A4" s="164" t="s">
        <v>175</v>
      </c>
    </row>
    <row r="5" spans="1:14" x14ac:dyDescent="0.2">
      <c r="A5" s="164" t="s">
        <v>174</v>
      </c>
    </row>
    <row r="6" spans="1:14" ht="15.75" x14ac:dyDescent="0.25">
      <c r="A6" s="397" t="s">
        <v>282</v>
      </c>
    </row>
    <row r="7" spans="1:14" x14ac:dyDescent="0.2">
      <c r="A7" s="164"/>
    </row>
    <row r="9" spans="1:14" ht="15" x14ac:dyDescent="0.2">
      <c r="A9" s="417" t="s">
        <v>249</v>
      </c>
      <c r="B9" s="418"/>
      <c r="C9" s="418"/>
      <c r="D9" s="418"/>
      <c r="E9" s="418"/>
      <c r="F9" s="418"/>
      <c r="G9" s="418"/>
      <c r="H9" s="418"/>
      <c r="I9" s="418"/>
      <c r="J9" s="418"/>
      <c r="K9" s="418"/>
      <c r="L9" s="418"/>
      <c r="M9" s="418"/>
      <c r="N9" s="419"/>
    </row>
    <row r="10" spans="1:14" x14ac:dyDescent="0.2">
      <c r="A10" s="411"/>
      <c r="B10" s="412"/>
      <c r="C10" s="412"/>
      <c r="D10" s="412"/>
      <c r="E10" s="412"/>
      <c r="F10" s="412"/>
      <c r="G10" s="412"/>
      <c r="H10" s="412"/>
      <c r="I10" s="412"/>
      <c r="J10" s="412"/>
      <c r="K10" s="412"/>
      <c r="L10" s="412"/>
      <c r="M10" s="412"/>
      <c r="N10" s="413"/>
    </row>
    <row r="11" spans="1:14" x14ac:dyDescent="0.2">
      <c r="A11" s="411"/>
      <c r="B11" s="412"/>
      <c r="C11" s="412"/>
      <c r="D11" s="412"/>
      <c r="E11" s="412"/>
      <c r="F11" s="412"/>
      <c r="G11" s="412"/>
      <c r="H11" s="412"/>
      <c r="I11" s="412"/>
      <c r="J11" s="412"/>
      <c r="K11" s="412"/>
      <c r="L11" s="412"/>
      <c r="M11" s="412"/>
      <c r="N11" s="413"/>
    </row>
    <row r="12" spans="1:14" x14ac:dyDescent="0.2">
      <c r="A12" s="411"/>
      <c r="B12" s="412"/>
      <c r="C12" s="412"/>
      <c r="D12" s="412"/>
      <c r="E12" s="412"/>
      <c r="F12" s="412"/>
      <c r="G12" s="412"/>
      <c r="H12" s="412"/>
      <c r="I12" s="412"/>
      <c r="J12" s="412"/>
      <c r="K12" s="412"/>
      <c r="L12" s="412"/>
      <c r="M12" s="412"/>
      <c r="N12" s="413"/>
    </row>
    <row r="13" spans="1:14" x14ac:dyDescent="0.2">
      <c r="A13" s="411"/>
      <c r="B13" s="412"/>
      <c r="C13" s="412"/>
      <c r="D13" s="412"/>
      <c r="E13" s="412"/>
      <c r="F13" s="412"/>
      <c r="G13" s="412"/>
      <c r="H13" s="412"/>
      <c r="I13" s="412"/>
      <c r="J13" s="412"/>
      <c r="K13" s="412"/>
      <c r="L13" s="412"/>
      <c r="M13" s="412"/>
      <c r="N13" s="413"/>
    </row>
    <row r="14" spans="1:14" x14ac:dyDescent="0.2">
      <c r="A14" s="411"/>
      <c r="B14" s="412"/>
      <c r="C14" s="412"/>
      <c r="D14" s="412"/>
      <c r="E14" s="412"/>
      <c r="F14" s="412"/>
      <c r="G14" s="412"/>
      <c r="H14" s="412"/>
      <c r="I14" s="412"/>
      <c r="J14" s="412"/>
      <c r="K14" s="412"/>
      <c r="L14" s="412"/>
      <c r="M14" s="412"/>
      <c r="N14" s="413"/>
    </row>
    <row r="15" spans="1:14" x14ac:dyDescent="0.2">
      <c r="A15" s="411"/>
      <c r="B15" s="412"/>
      <c r="C15" s="412"/>
      <c r="D15" s="412"/>
      <c r="E15" s="412"/>
      <c r="F15" s="412"/>
      <c r="G15" s="412"/>
      <c r="H15" s="412"/>
      <c r="I15" s="412"/>
      <c r="J15" s="412"/>
      <c r="K15" s="412"/>
      <c r="L15" s="412"/>
      <c r="M15" s="412"/>
      <c r="N15" s="413"/>
    </row>
    <row r="16" spans="1:14" x14ac:dyDescent="0.2">
      <c r="A16" s="411"/>
      <c r="B16" s="412"/>
      <c r="C16" s="412"/>
      <c r="D16" s="412"/>
      <c r="E16" s="412"/>
      <c r="F16" s="412"/>
      <c r="G16" s="412"/>
      <c r="H16" s="412"/>
      <c r="I16" s="412"/>
      <c r="J16" s="412"/>
      <c r="K16" s="412"/>
      <c r="L16" s="412"/>
      <c r="M16" s="412"/>
      <c r="N16" s="413"/>
    </row>
    <row r="17" spans="1:14" x14ac:dyDescent="0.2">
      <c r="A17" s="411"/>
      <c r="B17" s="412"/>
      <c r="C17" s="412"/>
      <c r="D17" s="412"/>
      <c r="E17" s="412"/>
      <c r="F17" s="412"/>
      <c r="G17" s="412"/>
      <c r="H17" s="412"/>
      <c r="I17" s="412"/>
      <c r="J17" s="412"/>
      <c r="K17" s="412"/>
      <c r="L17" s="412"/>
      <c r="M17" s="412"/>
      <c r="N17" s="413"/>
    </row>
    <row r="18" spans="1:14" x14ac:dyDescent="0.2">
      <c r="A18" s="411"/>
      <c r="B18" s="412"/>
      <c r="C18" s="412"/>
      <c r="D18" s="412"/>
      <c r="E18" s="412"/>
      <c r="F18" s="412"/>
      <c r="G18" s="412"/>
      <c r="H18" s="412"/>
      <c r="I18" s="412"/>
      <c r="J18" s="412"/>
      <c r="K18" s="412"/>
      <c r="L18" s="412"/>
      <c r="M18" s="412"/>
      <c r="N18" s="413"/>
    </row>
    <row r="19" spans="1:14" x14ac:dyDescent="0.2">
      <c r="A19" s="411"/>
      <c r="B19" s="412"/>
      <c r="C19" s="412"/>
      <c r="D19" s="412"/>
      <c r="E19" s="412"/>
      <c r="F19" s="412"/>
      <c r="G19" s="412"/>
      <c r="H19" s="412"/>
      <c r="I19" s="412"/>
      <c r="J19" s="412"/>
      <c r="K19" s="412"/>
      <c r="L19" s="412"/>
      <c r="M19" s="412"/>
      <c r="N19" s="413"/>
    </row>
    <row r="20" spans="1:14" x14ac:dyDescent="0.2">
      <c r="A20" s="411"/>
      <c r="B20" s="412"/>
      <c r="C20" s="412"/>
      <c r="D20" s="412"/>
      <c r="E20" s="412"/>
      <c r="F20" s="412"/>
      <c r="G20" s="412"/>
      <c r="H20" s="412"/>
      <c r="I20" s="412"/>
      <c r="J20" s="412"/>
      <c r="K20" s="412"/>
      <c r="L20" s="412"/>
      <c r="M20" s="412"/>
      <c r="N20" s="413"/>
    </row>
    <row r="21" spans="1:14" x14ac:dyDescent="0.2">
      <c r="A21" s="411"/>
      <c r="B21" s="412"/>
      <c r="C21" s="412"/>
      <c r="D21" s="412"/>
      <c r="E21" s="412"/>
      <c r="F21" s="412"/>
      <c r="G21" s="412"/>
      <c r="H21" s="412"/>
      <c r="I21" s="412"/>
      <c r="J21" s="412"/>
      <c r="K21" s="412"/>
      <c r="L21" s="412"/>
      <c r="M21" s="412"/>
      <c r="N21" s="413"/>
    </row>
    <row r="22" spans="1:14" x14ac:dyDescent="0.2">
      <c r="A22" s="411"/>
      <c r="B22" s="412"/>
      <c r="C22" s="412"/>
      <c r="D22" s="412"/>
      <c r="E22" s="412"/>
      <c r="F22" s="412"/>
      <c r="G22" s="412"/>
      <c r="H22" s="412"/>
      <c r="I22" s="412"/>
      <c r="J22" s="412"/>
      <c r="K22" s="412"/>
      <c r="L22" s="412"/>
      <c r="M22" s="412"/>
      <c r="N22" s="413"/>
    </row>
    <row r="23" spans="1:14" x14ac:dyDescent="0.2">
      <c r="A23" s="411"/>
      <c r="B23" s="412"/>
      <c r="C23" s="412"/>
      <c r="D23" s="412"/>
      <c r="E23" s="412"/>
      <c r="F23" s="412"/>
      <c r="G23" s="412"/>
      <c r="H23" s="412"/>
      <c r="I23" s="412"/>
      <c r="J23" s="412"/>
      <c r="K23" s="412"/>
      <c r="L23" s="412"/>
      <c r="M23" s="412"/>
      <c r="N23" s="413"/>
    </row>
    <row r="24" spans="1:14" x14ac:dyDescent="0.2">
      <c r="A24" s="411"/>
      <c r="B24" s="412"/>
      <c r="C24" s="412"/>
      <c r="D24" s="412"/>
      <c r="E24" s="412"/>
      <c r="F24" s="412"/>
      <c r="G24" s="412"/>
      <c r="H24" s="412"/>
      <c r="I24" s="412"/>
      <c r="J24" s="412"/>
      <c r="K24" s="412"/>
      <c r="L24" s="412"/>
      <c r="M24" s="412"/>
      <c r="N24" s="413"/>
    </row>
    <row r="25" spans="1:14" x14ac:dyDescent="0.2">
      <c r="A25" s="411"/>
      <c r="B25" s="412"/>
      <c r="C25" s="412"/>
      <c r="D25" s="412"/>
      <c r="E25" s="412"/>
      <c r="F25" s="412"/>
      <c r="G25" s="412"/>
      <c r="H25" s="412"/>
      <c r="I25" s="412"/>
      <c r="J25" s="412"/>
      <c r="K25" s="412"/>
      <c r="L25" s="412"/>
      <c r="M25" s="412"/>
      <c r="N25" s="413"/>
    </row>
    <row r="26" spans="1:14" x14ac:dyDescent="0.2">
      <c r="A26" s="411"/>
      <c r="B26" s="412"/>
      <c r="C26" s="412"/>
      <c r="D26" s="412"/>
      <c r="E26" s="412"/>
      <c r="F26" s="412"/>
      <c r="G26" s="412"/>
      <c r="H26" s="412"/>
      <c r="I26" s="412"/>
      <c r="J26" s="412"/>
      <c r="K26" s="412"/>
      <c r="L26" s="412"/>
      <c r="M26" s="412"/>
      <c r="N26" s="413"/>
    </row>
    <row r="27" spans="1:14" x14ac:dyDescent="0.2">
      <c r="A27" s="411"/>
      <c r="B27" s="412"/>
      <c r="C27" s="412"/>
      <c r="D27" s="412"/>
      <c r="E27" s="412"/>
      <c r="F27" s="412"/>
      <c r="G27" s="412"/>
      <c r="H27" s="412"/>
      <c r="I27" s="412"/>
      <c r="J27" s="412"/>
      <c r="K27" s="412"/>
      <c r="L27" s="412"/>
      <c r="M27" s="412"/>
      <c r="N27" s="413"/>
    </row>
    <row r="28" spans="1:14" x14ac:dyDescent="0.2">
      <c r="A28" s="411"/>
      <c r="B28" s="412"/>
      <c r="C28" s="412"/>
      <c r="D28" s="412"/>
      <c r="E28" s="412"/>
      <c r="F28" s="412"/>
      <c r="G28" s="412"/>
      <c r="H28" s="412"/>
      <c r="I28" s="412"/>
      <c r="J28" s="412"/>
      <c r="K28" s="412"/>
      <c r="L28" s="412"/>
      <c r="M28" s="412"/>
      <c r="N28" s="413"/>
    </row>
    <row r="29" spans="1:14" x14ac:dyDescent="0.2">
      <c r="A29" s="411"/>
      <c r="B29" s="412"/>
      <c r="C29" s="412"/>
      <c r="D29" s="412"/>
      <c r="E29" s="412"/>
      <c r="F29" s="412"/>
      <c r="G29" s="412"/>
      <c r="H29" s="412"/>
      <c r="I29" s="412"/>
      <c r="J29" s="412"/>
      <c r="K29" s="412"/>
      <c r="L29" s="412"/>
      <c r="M29" s="412"/>
      <c r="N29" s="413"/>
    </row>
    <row r="30" spans="1:14" x14ac:dyDescent="0.2">
      <c r="A30" s="411"/>
      <c r="B30" s="412"/>
      <c r="C30" s="412"/>
      <c r="D30" s="412"/>
      <c r="E30" s="412"/>
      <c r="F30" s="412"/>
      <c r="G30" s="412"/>
      <c r="H30" s="412"/>
      <c r="I30" s="412"/>
      <c r="J30" s="412"/>
      <c r="K30" s="412"/>
      <c r="L30" s="412"/>
      <c r="M30" s="412"/>
      <c r="N30" s="413"/>
    </row>
    <row r="31" spans="1:14" x14ac:dyDescent="0.2">
      <c r="A31" s="411"/>
      <c r="B31" s="412"/>
      <c r="C31" s="412"/>
      <c r="D31" s="412"/>
      <c r="E31" s="412"/>
      <c r="F31" s="412"/>
      <c r="G31" s="412"/>
      <c r="H31" s="412"/>
      <c r="I31" s="412"/>
      <c r="J31" s="412"/>
      <c r="K31" s="412"/>
      <c r="L31" s="412"/>
      <c r="M31" s="412"/>
      <c r="N31" s="413"/>
    </row>
    <row r="32" spans="1:14" x14ac:dyDescent="0.2">
      <c r="A32" s="411"/>
      <c r="B32" s="412"/>
      <c r="C32" s="412"/>
      <c r="D32" s="412"/>
      <c r="E32" s="412"/>
      <c r="F32" s="412"/>
      <c r="G32" s="412"/>
      <c r="H32" s="412"/>
      <c r="I32" s="412"/>
      <c r="J32" s="412"/>
      <c r="K32" s="412"/>
      <c r="L32" s="412"/>
      <c r="M32" s="412"/>
      <c r="N32" s="413"/>
    </row>
    <row r="33" spans="1:14" x14ac:dyDescent="0.2">
      <c r="A33" s="411"/>
      <c r="B33" s="412"/>
      <c r="C33" s="412"/>
      <c r="D33" s="412"/>
      <c r="E33" s="412"/>
      <c r="F33" s="412"/>
      <c r="G33" s="412"/>
      <c r="H33" s="412"/>
      <c r="I33" s="412"/>
      <c r="J33" s="412"/>
      <c r="K33" s="412"/>
      <c r="L33" s="412"/>
      <c r="M33" s="412"/>
      <c r="N33" s="413"/>
    </row>
    <row r="34" spans="1:14" x14ac:dyDescent="0.2">
      <c r="A34" s="411"/>
      <c r="B34" s="412"/>
      <c r="C34" s="412"/>
      <c r="D34" s="412"/>
      <c r="E34" s="412"/>
      <c r="F34" s="412"/>
      <c r="G34" s="412"/>
      <c r="H34" s="412"/>
      <c r="I34" s="412"/>
      <c r="J34" s="412"/>
      <c r="K34" s="412"/>
      <c r="L34" s="412"/>
      <c r="M34" s="412"/>
      <c r="N34" s="413"/>
    </row>
    <row r="35" spans="1:14" x14ac:dyDescent="0.2">
      <c r="A35" s="411"/>
      <c r="B35" s="412"/>
      <c r="C35" s="412"/>
      <c r="D35" s="412"/>
      <c r="E35" s="412"/>
      <c r="F35" s="412"/>
      <c r="G35" s="412"/>
      <c r="H35" s="412"/>
      <c r="I35" s="412"/>
      <c r="J35" s="412"/>
      <c r="K35" s="412"/>
      <c r="L35" s="412"/>
      <c r="M35" s="412"/>
      <c r="N35" s="413"/>
    </row>
    <row r="36" spans="1:14" x14ac:dyDescent="0.2">
      <c r="A36" s="411"/>
      <c r="B36" s="412"/>
      <c r="C36" s="412"/>
      <c r="D36" s="412"/>
      <c r="E36" s="412"/>
      <c r="F36" s="412"/>
      <c r="G36" s="412"/>
      <c r="H36" s="412"/>
      <c r="I36" s="412"/>
      <c r="J36" s="412"/>
      <c r="K36" s="412"/>
      <c r="L36" s="412"/>
      <c r="M36" s="412"/>
      <c r="N36" s="413"/>
    </row>
    <row r="37" spans="1:14" x14ac:dyDescent="0.2">
      <c r="A37" s="411"/>
      <c r="B37" s="412"/>
      <c r="C37" s="412"/>
      <c r="D37" s="412"/>
      <c r="E37" s="412"/>
      <c r="F37" s="412"/>
      <c r="G37" s="412"/>
      <c r="H37" s="412"/>
      <c r="I37" s="412"/>
      <c r="J37" s="412"/>
      <c r="K37" s="412"/>
      <c r="L37" s="412"/>
      <c r="M37" s="412"/>
      <c r="N37" s="413"/>
    </row>
    <row r="38" spans="1:14" x14ac:dyDescent="0.2">
      <c r="A38" s="414"/>
      <c r="B38" s="415"/>
      <c r="C38" s="415"/>
      <c r="D38" s="415"/>
      <c r="E38" s="415"/>
      <c r="F38" s="415"/>
      <c r="G38" s="415"/>
      <c r="H38" s="415"/>
      <c r="I38" s="415"/>
      <c r="J38" s="415"/>
      <c r="K38" s="415"/>
      <c r="L38" s="415"/>
      <c r="M38" s="415"/>
      <c r="N38" s="416"/>
    </row>
  </sheetData>
  <sheetProtection algorithmName="SHA-512" hashValue="g0u7nWEFwFurJwv8L0QA2XGNRKTMXbuOX4v37PAXCbGf1fulsaMACbCdlJ+1HscnGqVuJmL/djuefPZRi7Q3oQ==" saltValue="W4PHCe6qTnWldN10z29qAw==" spinCount="100000" sheet="1" objects="1" scenarios="1"/>
  <phoneticPr fontId="8" type="noConversion"/>
  <pageMargins left="0.74803149606299213" right="0.74803149606299213" top="0.98425196850393704" bottom="0.98425196850393704" header="0.51181102362204722" footer="0.51181102362204722"/>
  <pageSetup scale="71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">
    <pageSetUpPr fitToPage="1"/>
  </sheetPr>
  <dimension ref="A1:M109"/>
  <sheetViews>
    <sheetView showZeros="0" tabSelected="1" zoomScale="75" workbookViewId="0">
      <pane ySplit="14" topLeftCell="A15" activePane="bottomLeft" state="frozen"/>
      <selection pane="bottomLeft" activeCell="K11" sqref="K11"/>
    </sheetView>
  </sheetViews>
  <sheetFormatPr defaultRowHeight="15" x14ac:dyDescent="0.2"/>
  <cols>
    <col min="1" max="1" width="9.7109375" style="3" customWidth="1"/>
    <col min="2" max="2" width="8.85546875" style="3" customWidth="1"/>
    <col min="3" max="3" width="31" style="192" customWidth="1"/>
    <col min="4" max="7" width="12.5703125" style="3" customWidth="1"/>
    <col min="8" max="8" width="10.7109375" style="3" bestFit="1" customWidth="1"/>
    <col min="9" max="9" width="12.140625" style="3" customWidth="1"/>
    <col min="10" max="10" width="12.140625" style="217" customWidth="1"/>
    <col min="11" max="11" width="50.7109375" style="3" customWidth="1"/>
    <col min="12" max="12" width="12.7109375" style="3" hidden="1" customWidth="1"/>
    <col min="13" max="16384" width="9.140625" style="3"/>
  </cols>
  <sheetData>
    <row r="1" spans="1:13" ht="15.75" x14ac:dyDescent="0.25">
      <c r="A1" s="1" t="s">
        <v>0</v>
      </c>
      <c r="I1" s="4" t="s">
        <v>80</v>
      </c>
      <c r="J1" s="3"/>
    </row>
    <row r="2" spans="1:13" x14ac:dyDescent="0.2">
      <c r="A2" s="2" t="s">
        <v>185</v>
      </c>
      <c r="I2" s="2" t="s">
        <v>64</v>
      </c>
      <c r="J2" s="7" t="s">
        <v>308</v>
      </c>
    </row>
    <row r="3" spans="1:13" x14ac:dyDescent="0.2">
      <c r="A3" s="2" t="s">
        <v>186</v>
      </c>
      <c r="B3" s="2"/>
      <c r="C3" s="193"/>
      <c r="D3" s="2"/>
      <c r="E3" s="2"/>
      <c r="F3" s="2"/>
      <c r="G3" s="2"/>
      <c r="H3" s="2"/>
      <c r="I3" s="2" t="s">
        <v>63</v>
      </c>
      <c r="J3" s="7" t="s">
        <v>101</v>
      </c>
    </row>
    <row r="4" spans="1:13" x14ac:dyDescent="0.2">
      <c r="A4" s="2" t="s">
        <v>2</v>
      </c>
      <c r="B4" s="2"/>
      <c r="C4" s="193"/>
      <c r="D4" s="2"/>
      <c r="E4" s="2"/>
      <c r="F4" s="2"/>
      <c r="G4" s="2"/>
      <c r="H4" s="2"/>
      <c r="I4" s="2" t="s">
        <v>61</v>
      </c>
      <c r="J4" s="7" t="s">
        <v>69</v>
      </c>
    </row>
    <row r="5" spans="1:13" x14ac:dyDescent="0.2">
      <c r="A5" s="5" t="s">
        <v>3</v>
      </c>
      <c r="B5" s="6"/>
      <c r="C5" s="10"/>
      <c r="D5" s="6"/>
      <c r="E5" s="6"/>
      <c r="F5" s="6"/>
      <c r="G5" s="6"/>
      <c r="H5" s="6"/>
      <c r="I5" s="5" t="s">
        <v>62</v>
      </c>
      <c r="J5" s="104" t="s">
        <v>296</v>
      </c>
      <c r="K5" s="224"/>
      <c r="L5" s="328"/>
    </row>
    <row r="6" spans="1:13" x14ac:dyDescent="0.2">
      <c r="A6" s="8" t="s">
        <v>66</v>
      </c>
      <c r="B6" s="455">
        <f>'FILL FORM'!B5</f>
        <v>0</v>
      </c>
      <c r="C6" s="455"/>
      <c r="D6" s="23"/>
      <c r="E6" s="24"/>
      <c r="F6" s="23"/>
      <c r="G6" s="24"/>
      <c r="H6" s="24"/>
      <c r="I6" s="8" t="s">
        <v>70</v>
      </c>
      <c r="J6" s="453">
        <f>'FILL FORM'!B21</f>
        <v>0</v>
      </c>
      <c r="K6" s="453"/>
      <c r="L6" s="217"/>
    </row>
    <row r="7" spans="1:13" x14ac:dyDescent="0.2">
      <c r="A7" s="8" t="s">
        <v>18</v>
      </c>
      <c r="B7" s="456">
        <f>'FILL FORM'!B6</f>
        <v>0</v>
      </c>
      <c r="C7" s="456"/>
      <c r="D7" s="23"/>
      <c r="E7" s="24"/>
      <c r="F7" s="23"/>
      <c r="G7" s="24"/>
      <c r="H7" s="24"/>
      <c r="I7" s="8" t="s">
        <v>71</v>
      </c>
      <c r="J7" s="454">
        <f>'FILL FORM'!B22</f>
        <v>0</v>
      </c>
      <c r="K7" s="454"/>
      <c r="L7" s="217"/>
    </row>
    <row r="8" spans="1:13" ht="15.75" x14ac:dyDescent="0.25">
      <c r="A8" s="8" t="s">
        <v>67</v>
      </c>
      <c r="B8" s="451">
        <f>'FILL FORM'!B7</f>
        <v>0</v>
      </c>
      <c r="C8" s="451"/>
      <c r="D8" s="24"/>
      <c r="E8" s="460" t="s">
        <v>276</v>
      </c>
      <c r="F8" s="461"/>
      <c r="G8" s="461"/>
      <c r="H8" s="462"/>
      <c r="I8" s="8"/>
      <c r="J8" s="23"/>
      <c r="K8" s="217"/>
    </row>
    <row r="9" spans="1:13" ht="15.75" x14ac:dyDescent="0.25">
      <c r="A9" s="8"/>
      <c r="B9" s="451">
        <f>'FILL FORM'!B8</f>
        <v>0</v>
      </c>
      <c r="C9" s="451"/>
      <c r="D9" s="24"/>
      <c r="E9" s="463" t="s">
        <v>275</v>
      </c>
      <c r="F9" s="464"/>
      <c r="G9" s="464"/>
      <c r="H9" s="465"/>
      <c r="I9" s="8" t="s">
        <v>20</v>
      </c>
      <c r="J9" s="23">
        <f>'FILL FORM'!B14</f>
        <v>0</v>
      </c>
      <c r="K9" s="217"/>
    </row>
    <row r="10" spans="1:13" ht="15.75" x14ac:dyDescent="0.25">
      <c r="A10" s="8"/>
      <c r="B10" s="451">
        <f>'FILL FORM'!B10</f>
        <v>0</v>
      </c>
      <c r="C10" s="451"/>
      <c r="D10" s="24"/>
      <c r="E10" s="463" t="s">
        <v>178</v>
      </c>
      <c r="F10" s="464"/>
      <c r="G10" s="464"/>
      <c r="H10" s="465"/>
      <c r="I10" s="8" t="s">
        <v>191</v>
      </c>
      <c r="J10" s="23">
        <f>'FILL FORM'!B15</f>
        <v>0</v>
      </c>
      <c r="K10" s="217"/>
    </row>
    <row r="11" spans="1:13" ht="15.75" x14ac:dyDescent="0.25">
      <c r="A11" s="8"/>
      <c r="B11" s="451">
        <f>'FILL FORM'!B11</f>
        <v>0</v>
      </c>
      <c r="C11" s="451"/>
      <c r="D11" s="24"/>
      <c r="E11" s="466" t="s">
        <v>179</v>
      </c>
      <c r="F11" s="467"/>
      <c r="G11" s="467"/>
      <c r="H11" s="468"/>
      <c r="I11" s="8" t="s">
        <v>192</v>
      </c>
      <c r="J11" s="23">
        <f>'FILL FORM'!B16</f>
        <v>0</v>
      </c>
      <c r="K11" s="217"/>
    </row>
    <row r="12" spans="1:13" x14ac:dyDescent="0.2">
      <c r="A12" s="8"/>
      <c r="B12" s="451">
        <f>'FILL FORM'!B12</f>
        <v>0</v>
      </c>
      <c r="C12" s="451"/>
      <c r="D12" s="23"/>
      <c r="E12" s="24"/>
      <c r="F12" s="23"/>
      <c r="G12" s="24"/>
      <c r="H12" s="24"/>
      <c r="J12" s="23"/>
      <c r="L12" s="217"/>
    </row>
    <row r="13" spans="1:13" x14ac:dyDescent="0.2">
      <c r="A13" s="9" t="s">
        <v>183</v>
      </c>
      <c r="B13" s="452">
        <f>'FILL FORM'!B23</f>
        <v>0</v>
      </c>
      <c r="C13" s="452"/>
      <c r="D13" s="457" t="s">
        <v>279</v>
      </c>
      <c r="E13" s="458"/>
      <c r="F13" s="457" t="s">
        <v>239</v>
      </c>
      <c r="G13" s="458"/>
      <c r="H13" s="459"/>
      <c r="I13" s="23"/>
      <c r="J13" s="3"/>
      <c r="L13" s="217"/>
    </row>
    <row r="14" spans="1:13" ht="45" customHeight="1" x14ac:dyDescent="0.2">
      <c r="A14" s="98" t="s">
        <v>60</v>
      </c>
      <c r="B14" s="176" t="s">
        <v>130</v>
      </c>
      <c r="C14" s="218" t="s">
        <v>77</v>
      </c>
      <c r="D14" s="326" t="s">
        <v>235</v>
      </c>
      <c r="E14" s="384" t="s">
        <v>236</v>
      </c>
      <c r="F14" s="326" t="s">
        <v>237</v>
      </c>
      <c r="G14" s="326" t="s">
        <v>238</v>
      </c>
      <c r="H14" s="326" t="s">
        <v>273</v>
      </c>
      <c r="I14" s="386" t="s">
        <v>277</v>
      </c>
      <c r="J14" s="387" t="s">
        <v>278</v>
      </c>
      <c r="K14" s="327" t="s">
        <v>72</v>
      </c>
      <c r="L14" s="176" t="s">
        <v>274</v>
      </c>
      <c r="M14" s="328"/>
    </row>
    <row r="15" spans="1:13" ht="18" x14ac:dyDescent="0.25">
      <c r="A15" s="65">
        <v>1</v>
      </c>
      <c r="B15" s="339"/>
      <c r="C15" s="195"/>
      <c r="D15" s="385"/>
      <c r="E15" s="99" t="str">
        <f t="shared" ref="E15:E63" si="0">IF(ISNUMBER(D15),D15*62/14,"")</f>
        <v/>
      </c>
      <c r="F15" s="220"/>
      <c r="G15" s="393" t="str">
        <f t="shared" ref="G15:G63" si="1">IF(ISNUMBER(F15),F15*62/14,"")</f>
        <v/>
      </c>
      <c r="H15" s="401"/>
      <c r="I15" s="400"/>
      <c r="J15" s="388"/>
      <c r="K15" s="260"/>
      <c r="L15" s="325"/>
      <c r="M15" s="217"/>
    </row>
    <row r="16" spans="1:13" ht="18" x14ac:dyDescent="0.25">
      <c r="A16" s="65">
        <v>2</v>
      </c>
      <c r="B16" s="339"/>
      <c r="C16" s="195"/>
      <c r="D16" s="385"/>
      <c r="E16" s="99" t="str">
        <f t="shared" si="0"/>
        <v/>
      </c>
      <c r="F16" s="220"/>
      <c r="G16" s="393" t="str">
        <f t="shared" si="1"/>
        <v/>
      </c>
      <c r="H16" s="401"/>
      <c r="I16" s="400"/>
      <c r="J16" s="388"/>
      <c r="K16" s="260"/>
      <c r="L16" s="325"/>
      <c r="M16" s="217"/>
    </row>
    <row r="17" spans="1:13" ht="18" x14ac:dyDescent="0.25">
      <c r="A17" s="65">
        <v>3</v>
      </c>
      <c r="B17" s="339"/>
      <c r="C17" s="195"/>
      <c r="D17" s="385"/>
      <c r="E17" s="99" t="str">
        <f t="shared" si="0"/>
        <v/>
      </c>
      <c r="F17" s="220"/>
      <c r="G17" s="393" t="str">
        <f t="shared" si="1"/>
        <v/>
      </c>
      <c r="H17" s="401"/>
      <c r="I17" s="400"/>
      <c r="J17" s="388"/>
      <c r="K17" s="260"/>
      <c r="L17" s="325"/>
      <c r="M17" s="217"/>
    </row>
    <row r="18" spans="1:13" ht="18" x14ac:dyDescent="0.25">
      <c r="A18" s="65">
        <v>4</v>
      </c>
      <c r="B18" s="339"/>
      <c r="C18" s="195"/>
      <c r="D18" s="385"/>
      <c r="E18" s="99" t="str">
        <f t="shared" si="0"/>
        <v/>
      </c>
      <c r="F18" s="220"/>
      <c r="G18" s="393" t="str">
        <f t="shared" si="1"/>
        <v/>
      </c>
      <c r="H18" s="401"/>
      <c r="I18" s="400"/>
      <c r="J18" s="388"/>
      <c r="K18" s="260"/>
      <c r="L18" s="325"/>
      <c r="M18" s="217"/>
    </row>
    <row r="19" spans="1:13" ht="18" x14ac:dyDescent="0.25">
      <c r="A19" s="65">
        <v>5</v>
      </c>
      <c r="B19" s="339"/>
      <c r="C19" s="195"/>
      <c r="D19" s="385"/>
      <c r="E19" s="99" t="str">
        <f t="shared" si="0"/>
        <v/>
      </c>
      <c r="F19" s="220"/>
      <c r="G19" s="393" t="str">
        <f t="shared" si="1"/>
        <v/>
      </c>
      <c r="H19" s="401"/>
      <c r="I19" s="400"/>
      <c r="J19" s="388"/>
      <c r="K19" s="260"/>
      <c r="L19" s="325"/>
      <c r="M19" s="217"/>
    </row>
    <row r="20" spans="1:13" ht="18" x14ac:dyDescent="0.25">
      <c r="A20" s="65">
        <v>6</v>
      </c>
      <c r="B20" s="339"/>
      <c r="C20" s="195"/>
      <c r="D20" s="385"/>
      <c r="E20" s="99" t="str">
        <f t="shared" si="0"/>
        <v/>
      </c>
      <c r="F20" s="220"/>
      <c r="G20" s="393" t="str">
        <f t="shared" si="1"/>
        <v/>
      </c>
      <c r="H20" s="401"/>
      <c r="I20" s="400"/>
      <c r="J20" s="388"/>
      <c r="K20" s="260"/>
      <c r="L20" s="325"/>
      <c r="M20" s="217"/>
    </row>
    <row r="21" spans="1:13" ht="18" x14ac:dyDescent="0.25">
      <c r="A21" s="65">
        <v>7</v>
      </c>
      <c r="B21" s="339"/>
      <c r="C21" s="195"/>
      <c r="D21" s="385"/>
      <c r="E21" s="99" t="str">
        <f t="shared" si="0"/>
        <v/>
      </c>
      <c r="F21" s="220"/>
      <c r="G21" s="393" t="str">
        <f t="shared" si="1"/>
        <v/>
      </c>
      <c r="H21" s="401"/>
      <c r="I21" s="400"/>
      <c r="J21" s="388"/>
      <c r="K21" s="260"/>
      <c r="L21" s="325"/>
      <c r="M21" s="217"/>
    </row>
    <row r="22" spans="1:13" ht="18" x14ac:dyDescent="0.25">
      <c r="A22" s="65">
        <v>8</v>
      </c>
      <c r="B22" s="339"/>
      <c r="C22" s="195"/>
      <c r="D22" s="385"/>
      <c r="E22" s="99" t="str">
        <f t="shared" si="0"/>
        <v/>
      </c>
      <c r="F22" s="220"/>
      <c r="G22" s="393" t="str">
        <f t="shared" si="1"/>
        <v/>
      </c>
      <c r="H22" s="401"/>
      <c r="I22" s="400"/>
      <c r="J22" s="388"/>
      <c r="K22" s="260"/>
      <c r="L22" s="325"/>
      <c r="M22" s="217"/>
    </row>
    <row r="23" spans="1:13" ht="18" x14ac:dyDescent="0.25">
      <c r="A23" s="65">
        <v>9</v>
      </c>
      <c r="B23" s="339"/>
      <c r="C23" s="195"/>
      <c r="D23" s="385"/>
      <c r="E23" s="99" t="str">
        <f t="shared" si="0"/>
        <v/>
      </c>
      <c r="F23" s="220"/>
      <c r="G23" s="393" t="str">
        <f t="shared" si="1"/>
        <v/>
      </c>
      <c r="H23" s="401"/>
      <c r="I23" s="400"/>
      <c r="J23" s="388"/>
      <c r="K23" s="260"/>
      <c r="L23" s="325"/>
      <c r="M23" s="217"/>
    </row>
    <row r="24" spans="1:13" ht="18" x14ac:dyDescent="0.25">
      <c r="A24" s="65">
        <v>10</v>
      </c>
      <c r="B24" s="339"/>
      <c r="C24" s="195"/>
      <c r="D24" s="385"/>
      <c r="E24" s="99" t="str">
        <f t="shared" si="0"/>
        <v/>
      </c>
      <c r="F24" s="220"/>
      <c r="G24" s="393" t="str">
        <f t="shared" si="1"/>
        <v/>
      </c>
      <c r="H24" s="401"/>
      <c r="I24" s="400"/>
      <c r="J24" s="388"/>
      <c r="K24" s="260"/>
      <c r="L24" s="325"/>
      <c r="M24" s="217"/>
    </row>
    <row r="25" spans="1:13" ht="18" x14ac:dyDescent="0.25">
      <c r="A25" s="65">
        <v>11</v>
      </c>
      <c r="B25" s="339"/>
      <c r="C25" s="195"/>
      <c r="D25" s="385"/>
      <c r="E25" s="99" t="str">
        <f t="shared" si="0"/>
        <v/>
      </c>
      <c r="F25" s="220"/>
      <c r="G25" s="393" t="str">
        <f t="shared" si="1"/>
        <v/>
      </c>
      <c r="H25" s="401"/>
      <c r="I25" s="400"/>
      <c r="J25" s="388"/>
      <c r="K25" s="260"/>
      <c r="L25" s="325"/>
      <c r="M25" s="217"/>
    </row>
    <row r="26" spans="1:13" ht="18" x14ac:dyDescent="0.25">
      <c r="A26" s="65">
        <v>12</v>
      </c>
      <c r="B26" s="339"/>
      <c r="C26" s="195"/>
      <c r="D26" s="385"/>
      <c r="E26" s="99" t="str">
        <f t="shared" si="0"/>
        <v/>
      </c>
      <c r="F26" s="220"/>
      <c r="G26" s="393" t="str">
        <f t="shared" si="1"/>
        <v/>
      </c>
      <c r="H26" s="401"/>
      <c r="I26" s="400"/>
      <c r="J26" s="388"/>
      <c r="K26" s="260"/>
      <c r="L26" s="325"/>
      <c r="M26" s="217"/>
    </row>
    <row r="27" spans="1:13" ht="18" x14ac:dyDescent="0.25">
      <c r="A27" s="65">
        <v>13</v>
      </c>
      <c r="B27" s="339"/>
      <c r="C27" s="195"/>
      <c r="D27" s="385"/>
      <c r="E27" s="99" t="str">
        <f t="shared" si="0"/>
        <v/>
      </c>
      <c r="F27" s="220"/>
      <c r="G27" s="393" t="str">
        <f t="shared" si="1"/>
        <v/>
      </c>
      <c r="H27" s="401"/>
      <c r="I27" s="400"/>
      <c r="J27" s="388"/>
      <c r="K27" s="260"/>
      <c r="L27" s="325"/>
      <c r="M27" s="217"/>
    </row>
    <row r="28" spans="1:13" ht="18" x14ac:dyDescent="0.25">
      <c r="A28" s="65">
        <v>14</v>
      </c>
      <c r="B28" s="339"/>
      <c r="C28" s="195"/>
      <c r="D28" s="385"/>
      <c r="E28" s="99" t="str">
        <f t="shared" si="0"/>
        <v/>
      </c>
      <c r="F28" s="220"/>
      <c r="G28" s="393" t="str">
        <f t="shared" si="1"/>
        <v/>
      </c>
      <c r="H28" s="401"/>
      <c r="I28" s="400"/>
      <c r="J28" s="388"/>
      <c r="K28" s="260"/>
      <c r="L28" s="325"/>
      <c r="M28" s="217"/>
    </row>
    <row r="29" spans="1:13" ht="18" x14ac:dyDescent="0.25">
      <c r="A29" s="65">
        <v>15</v>
      </c>
      <c r="B29" s="339"/>
      <c r="C29" s="195"/>
      <c r="D29" s="385"/>
      <c r="E29" s="99" t="str">
        <f t="shared" si="0"/>
        <v/>
      </c>
      <c r="F29" s="220"/>
      <c r="G29" s="393" t="str">
        <f t="shared" si="1"/>
        <v/>
      </c>
      <c r="H29" s="401"/>
      <c r="I29" s="400"/>
      <c r="J29" s="388"/>
      <c r="K29" s="260"/>
      <c r="L29" s="325"/>
      <c r="M29" s="217"/>
    </row>
    <row r="30" spans="1:13" ht="18" x14ac:dyDescent="0.25">
      <c r="A30" s="65">
        <v>16</v>
      </c>
      <c r="B30" s="339"/>
      <c r="C30" s="195"/>
      <c r="D30" s="385"/>
      <c r="E30" s="99" t="str">
        <f t="shared" si="0"/>
        <v/>
      </c>
      <c r="F30" s="220"/>
      <c r="G30" s="393" t="str">
        <f t="shared" si="1"/>
        <v/>
      </c>
      <c r="H30" s="401"/>
      <c r="I30" s="400"/>
      <c r="J30" s="388"/>
      <c r="K30" s="260"/>
      <c r="L30" s="325"/>
      <c r="M30" s="217"/>
    </row>
    <row r="31" spans="1:13" ht="18" x14ac:dyDescent="0.25">
      <c r="A31" s="65">
        <v>17</v>
      </c>
      <c r="B31" s="339"/>
      <c r="C31" s="195"/>
      <c r="D31" s="385"/>
      <c r="E31" s="99" t="str">
        <f t="shared" si="0"/>
        <v/>
      </c>
      <c r="F31" s="220"/>
      <c r="G31" s="393" t="str">
        <f t="shared" si="1"/>
        <v/>
      </c>
      <c r="H31" s="401"/>
      <c r="I31" s="400"/>
      <c r="J31" s="388"/>
      <c r="K31" s="260"/>
      <c r="L31" s="325"/>
      <c r="M31" s="217"/>
    </row>
    <row r="32" spans="1:13" ht="18" x14ac:dyDescent="0.25">
      <c r="A32" s="65">
        <v>18</v>
      </c>
      <c r="B32" s="339"/>
      <c r="C32" s="195"/>
      <c r="D32" s="385"/>
      <c r="E32" s="99" t="str">
        <f t="shared" si="0"/>
        <v/>
      </c>
      <c r="F32" s="220"/>
      <c r="G32" s="393" t="str">
        <f t="shared" si="1"/>
        <v/>
      </c>
      <c r="H32" s="401"/>
      <c r="I32" s="400"/>
      <c r="J32" s="388"/>
      <c r="K32" s="260"/>
      <c r="L32" s="325"/>
      <c r="M32" s="217"/>
    </row>
    <row r="33" spans="1:13" ht="18" x14ac:dyDescent="0.25">
      <c r="A33" s="65">
        <v>19</v>
      </c>
      <c r="B33" s="339"/>
      <c r="C33" s="195"/>
      <c r="D33" s="385"/>
      <c r="E33" s="99" t="str">
        <f t="shared" si="0"/>
        <v/>
      </c>
      <c r="F33" s="220"/>
      <c r="G33" s="393" t="str">
        <f t="shared" si="1"/>
        <v/>
      </c>
      <c r="H33" s="401"/>
      <c r="I33" s="400"/>
      <c r="J33" s="388"/>
      <c r="K33" s="260"/>
      <c r="L33" s="325"/>
      <c r="M33" s="217"/>
    </row>
    <row r="34" spans="1:13" ht="18" x14ac:dyDescent="0.25">
      <c r="A34" s="65">
        <v>20</v>
      </c>
      <c r="B34" s="339"/>
      <c r="C34" s="195"/>
      <c r="D34" s="385"/>
      <c r="E34" s="99" t="str">
        <f t="shared" si="0"/>
        <v/>
      </c>
      <c r="F34" s="220"/>
      <c r="G34" s="393" t="str">
        <f t="shared" si="1"/>
        <v/>
      </c>
      <c r="H34" s="401"/>
      <c r="I34" s="400"/>
      <c r="J34" s="388"/>
      <c r="K34" s="260"/>
      <c r="L34" s="325"/>
      <c r="M34" s="217"/>
    </row>
    <row r="35" spans="1:13" ht="18" x14ac:dyDescent="0.25">
      <c r="A35" s="65">
        <v>21</v>
      </c>
      <c r="B35" s="339"/>
      <c r="C35" s="195"/>
      <c r="D35" s="385"/>
      <c r="E35" s="99" t="str">
        <f t="shared" si="0"/>
        <v/>
      </c>
      <c r="F35" s="220"/>
      <c r="G35" s="393" t="str">
        <f t="shared" si="1"/>
        <v/>
      </c>
      <c r="H35" s="401"/>
      <c r="I35" s="400"/>
      <c r="J35" s="388"/>
      <c r="K35" s="260"/>
      <c r="L35" s="325"/>
      <c r="M35" s="217"/>
    </row>
    <row r="36" spans="1:13" ht="18" x14ac:dyDescent="0.25">
      <c r="A36" s="65">
        <v>22</v>
      </c>
      <c r="B36" s="339"/>
      <c r="C36" s="195"/>
      <c r="D36" s="385"/>
      <c r="E36" s="99" t="str">
        <f t="shared" si="0"/>
        <v/>
      </c>
      <c r="F36" s="220"/>
      <c r="G36" s="393" t="str">
        <f t="shared" si="1"/>
        <v/>
      </c>
      <c r="H36" s="401"/>
      <c r="I36" s="400"/>
      <c r="J36" s="388"/>
      <c r="K36" s="260"/>
      <c r="L36" s="325"/>
      <c r="M36" s="217"/>
    </row>
    <row r="37" spans="1:13" ht="18" x14ac:dyDescent="0.25">
      <c r="A37" s="65">
        <v>23</v>
      </c>
      <c r="B37" s="339"/>
      <c r="C37" s="195"/>
      <c r="D37" s="385"/>
      <c r="E37" s="99" t="str">
        <f t="shared" si="0"/>
        <v/>
      </c>
      <c r="F37" s="220"/>
      <c r="G37" s="393" t="str">
        <f t="shared" si="1"/>
        <v/>
      </c>
      <c r="H37" s="401"/>
      <c r="I37" s="400"/>
      <c r="J37" s="388"/>
      <c r="K37" s="260"/>
      <c r="L37" s="325"/>
      <c r="M37" s="217"/>
    </row>
    <row r="38" spans="1:13" ht="18" x14ac:dyDescent="0.25">
      <c r="A38" s="65">
        <v>24</v>
      </c>
      <c r="B38" s="339"/>
      <c r="C38" s="195"/>
      <c r="D38" s="385"/>
      <c r="E38" s="99" t="str">
        <f t="shared" si="0"/>
        <v/>
      </c>
      <c r="F38" s="220"/>
      <c r="G38" s="393" t="str">
        <f t="shared" si="1"/>
        <v/>
      </c>
      <c r="H38" s="401"/>
      <c r="I38" s="400"/>
      <c r="J38" s="388"/>
      <c r="K38" s="260"/>
      <c r="L38" s="325"/>
      <c r="M38" s="217"/>
    </row>
    <row r="39" spans="1:13" ht="18" x14ac:dyDescent="0.25">
      <c r="A39" s="65">
        <v>25</v>
      </c>
      <c r="B39" s="339"/>
      <c r="C39" s="195"/>
      <c r="D39" s="385"/>
      <c r="E39" s="99" t="str">
        <f t="shared" si="0"/>
        <v/>
      </c>
      <c r="F39" s="220"/>
      <c r="G39" s="393" t="str">
        <f t="shared" si="1"/>
        <v/>
      </c>
      <c r="H39" s="401"/>
      <c r="I39" s="400"/>
      <c r="J39" s="388"/>
      <c r="K39" s="260"/>
      <c r="L39" s="325"/>
      <c r="M39" s="217"/>
    </row>
    <row r="40" spans="1:13" ht="18" x14ac:dyDescent="0.25">
      <c r="A40" s="65">
        <v>26</v>
      </c>
      <c r="B40" s="339"/>
      <c r="C40" s="195"/>
      <c r="D40" s="385"/>
      <c r="E40" s="99" t="str">
        <f t="shared" si="0"/>
        <v/>
      </c>
      <c r="F40" s="220"/>
      <c r="G40" s="393" t="str">
        <f t="shared" si="1"/>
        <v/>
      </c>
      <c r="H40" s="401"/>
      <c r="I40" s="400"/>
      <c r="J40" s="388"/>
      <c r="K40" s="260"/>
      <c r="L40" s="325"/>
      <c r="M40" s="217"/>
    </row>
    <row r="41" spans="1:13" ht="18" x14ac:dyDescent="0.25">
      <c r="A41" s="65">
        <v>27</v>
      </c>
      <c r="B41" s="339"/>
      <c r="C41" s="195"/>
      <c r="D41" s="385"/>
      <c r="E41" s="99" t="str">
        <f t="shared" si="0"/>
        <v/>
      </c>
      <c r="F41" s="220"/>
      <c r="G41" s="393" t="str">
        <f t="shared" si="1"/>
        <v/>
      </c>
      <c r="H41" s="401"/>
      <c r="I41" s="400"/>
      <c r="J41" s="388"/>
      <c r="K41" s="260"/>
      <c r="L41" s="325"/>
      <c r="M41" s="217"/>
    </row>
    <row r="42" spans="1:13" ht="18" x14ac:dyDescent="0.25">
      <c r="A42" s="65">
        <v>28</v>
      </c>
      <c r="B42" s="339"/>
      <c r="C42" s="195"/>
      <c r="D42" s="385"/>
      <c r="E42" s="99" t="str">
        <f t="shared" si="0"/>
        <v/>
      </c>
      <c r="F42" s="220"/>
      <c r="G42" s="393" t="str">
        <f t="shared" si="1"/>
        <v/>
      </c>
      <c r="H42" s="401"/>
      <c r="I42" s="400"/>
      <c r="J42" s="388"/>
      <c r="K42" s="260"/>
      <c r="L42" s="325"/>
      <c r="M42" s="217"/>
    </row>
    <row r="43" spans="1:13" ht="18" x14ac:dyDescent="0.25">
      <c r="A43" s="65">
        <v>29</v>
      </c>
      <c r="B43" s="339"/>
      <c r="C43" s="195"/>
      <c r="D43" s="385"/>
      <c r="E43" s="99" t="str">
        <f t="shared" si="0"/>
        <v/>
      </c>
      <c r="F43" s="220"/>
      <c r="G43" s="393" t="str">
        <f t="shared" si="1"/>
        <v/>
      </c>
      <c r="H43" s="401"/>
      <c r="I43" s="400"/>
      <c r="J43" s="388"/>
      <c r="K43" s="260"/>
      <c r="L43" s="325"/>
      <c r="M43" s="217"/>
    </row>
    <row r="44" spans="1:13" ht="18" x14ac:dyDescent="0.25">
      <c r="A44" s="65">
        <v>30</v>
      </c>
      <c r="B44" s="339"/>
      <c r="C44" s="195"/>
      <c r="D44" s="385"/>
      <c r="E44" s="99" t="str">
        <f t="shared" si="0"/>
        <v/>
      </c>
      <c r="F44" s="220"/>
      <c r="G44" s="393" t="str">
        <f t="shared" si="1"/>
        <v/>
      </c>
      <c r="H44" s="401"/>
      <c r="I44" s="400"/>
      <c r="J44" s="388"/>
      <c r="K44" s="260"/>
      <c r="L44" s="325"/>
      <c r="M44" s="217"/>
    </row>
    <row r="45" spans="1:13" ht="18" x14ac:dyDescent="0.25">
      <c r="A45" s="65">
        <v>31</v>
      </c>
      <c r="B45" s="339"/>
      <c r="C45" s="195"/>
      <c r="D45" s="385"/>
      <c r="E45" s="99" t="str">
        <f t="shared" si="0"/>
        <v/>
      </c>
      <c r="F45" s="220"/>
      <c r="G45" s="393" t="str">
        <f t="shared" si="1"/>
        <v/>
      </c>
      <c r="H45" s="401"/>
      <c r="I45" s="400"/>
      <c r="J45" s="388"/>
      <c r="K45" s="260"/>
      <c r="L45" s="325"/>
      <c r="M45" s="217"/>
    </row>
    <row r="46" spans="1:13" ht="18" x14ac:dyDescent="0.25">
      <c r="A46" s="65">
        <v>32</v>
      </c>
      <c r="B46" s="339"/>
      <c r="C46" s="195"/>
      <c r="D46" s="385"/>
      <c r="E46" s="99" t="str">
        <f t="shared" si="0"/>
        <v/>
      </c>
      <c r="F46" s="220"/>
      <c r="G46" s="393" t="str">
        <f t="shared" si="1"/>
        <v/>
      </c>
      <c r="H46" s="401"/>
      <c r="I46" s="400"/>
      <c r="J46" s="388"/>
      <c r="K46" s="260"/>
      <c r="L46" s="325"/>
      <c r="M46" s="217"/>
    </row>
    <row r="47" spans="1:13" ht="18" x14ac:dyDescent="0.25">
      <c r="A47" s="65">
        <v>33</v>
      </c>
      <c r="B47" s="339"/>
      <c r="C47" s="195"/>
      <c r="D47" s="385"/>
      <c r="E47" s="99" t="str">
        <f t="shared" si="0"/>
        <v/>
      </c>
      <c r="F47" s="220"/>
      <c r="G47" s="393" t="str">
        <f t="shared" si="1"/>
        <v/>
      </c>
      <c r="H47" s="401"/>
      <c r="I47" s="400"/>
      <c r="J47" s="388"/>
      <c r="K47" s="260"/>
      <c r="L47" s="325"/>
      <c r="M47" s="217"/>
    </row>
    <row r="48" spans="1:13" ht="18" x14ac:dyDescent="0.25">
      <c r="A48" s="65">
        <v>34</v>
      </c>
      <c r="B48" s="339"/>
      <c r="C48" s="195"/>
      <c r="D48" s="385"/>
      <c r="E48" s="99" t="str">
        <f t="shared" si="0"/>
        <v/>
      </c>
      <c r="F48" s="220"/>
      <c r="G48" s="393" t="str">
        <f t="shared" si="1"/>
        <v/>
      </c>
      <c r="H48" s="401"/>
      <c r="I48" s="400"/>
      <c r="J48" s="388"/>
      <c r="K48" s="260"/>
      <c r="L48" s="325"/>
      <c r="M48" s="217"/>
    </row>
    <row r="49" spans="1:13" ht="18" x14ac:dyDescent="0.25">
      <c r="A49" s="65">
        <v>35</v>
      </c>
      <c r="B49" s="339"/>
      <c r="C49" s="195"/>
      <c r="D49" s="385"/>
      <c r="E49" s="99" t="str">
        <f t="shared" si="0"/>
        <v/>
      </c>
      <c r="F49" s="220"/>
      <c r="G49" s="393" t="str">
        <f t="shared" si="1"/>
        <v/>
      </c>
      <c r="H49" s="401"/>
      <c r="I49" s="400"/>
      <c r="J49" s="388"/>
      <c r="K49" s="260"/>
      <c r="L49" s="325"/>
      <c r="M49" s="217"/>
    </row>
    <row r="50" spans="1:13" ht="18" x14ac:dyDescent="0.25">
      <c r="A50" s="65">
        <v>36</v>
      </c>
      <c r="B50" s="339"/>
      <c r="C50" s="195"/>
      <c r="D50" s="385"/>
      <c r="E50" s="99" t="str">
        <f t="shared" si="0"/>
        <v/>
      </c>
      <c r="F50" s="220"/>
      <c r="G50" s="393" t="str">
        <f t="shared" si="1"/>
        <v/>
      </c>
      <c r="H50" s="401"/>
      <c r="I50" s="400"/>
      <c r="J50" s="388"/>
      <c r="K50" s="260"/>
      <c r="L50" s="325"/>
      <c r="M50" s="217"/>
    </row>
    <row r="51" spans="1:13" ht="18" x14ac:dyDescent="0.25">
      <c r="A51" s="65">
        <v>37</v>
      </c>
      <c r="B51" s="339"/>
      <c r="C51" s="195"/>
      <c r="D51" s="385"/>
      <c r="E51" s="99" t="str">
        <f t="shared" si="0"/>
        <v/>
      </c>
      <c r="F51" s="220"/>
      <c r="G51" s="393" t="str">
        <f t="shared" si="1"/>
        <v/>
      </c>
      <c r="H51" s="401"/>
      <c r="I51" s="400"/>
      <c r="J51" s="388"/>
      <c r="K51" s="260"/>
      <c r="L51" s="325"/>
      <c r="M51" s="217"/>
    </row>
    <row r="52" spans="1:13" ht="18" x14ac:dyDescent="0.25">
      <c r="A52" s="65">
        <v>38</v>
      </c>
      <c r="B52" s="339"/>
      <c r="C52" s="195"/>
      <c r="D52" s="385"/>
      <c r="E52" s="99" t="str">
        <f t="shared" si="0"/>
        <v/>
      </c>
      <c r="F52" s="220"/>
      <c r="G52" s="393" t="str">
        <f t="shared" si="1"/>
        <v/>
      </c>
      <c r="H52" s="401"/>
      <c r="I52" s="400"/>
      <c r="J52" s="388"/>
      <c r="K52" s="260"/>
      <c r="L52" s="325"/>
      <c r="M52" s="217"/>
    </row>
    <row r="53" spans="1:13" ht="18" x14ac:dyDescent="0.25">
      <c r="A53" s="65">
        <v>39</v>
      </c>
      <c r="B53" s="339"/>
      <c r="C53" s="195"/>
      <c r="D53" s="385"/>
      <c r="E53" s="99" t="str">
        <f t="shared" si="0"/>
        <v/>
      </c>
      <c r="F53" s="220"/>
      <c r="G53" s="393" t="str">
        <f t="shared" si="1"/>
        <v/>
      </c>
      <c r="H53" s="401"/>
      <c r="I53" s="400"/>
      <c r="J53" s="388"/>
      <c r="K53" s="260"/>
      <c r="L53" s="325"/>
      <c r="M53" s="217"/>
    </row>
    <row r="54" spans="1:13" ht="18" x14ac:dyDescent="0.25">
      <c r="A54" s="65">
        <v>40</v>
      </c>
      <c r="B54" s="339"/>
      <c r="C54" s="195"/>
      <c r="D54" s="385"/>
      <c r="E54" s="99" t="str">
        <f t="shared" si="0"/>
        <v/>
      </c>
      <c r="F54" s="220"/>
      <c r="G54" s="393" t="str">
        <f t="shared" si="1"/>
        <v/>
      </c>
      <c r="H54" s="401"/>
      <c r="I54" s="400"/>
      <c r="J54" s="388"/>
      <c r="K54" s="260"/>
      <c r="L54" s="325"/>
      <c r="M54" s="217"/>
    </row>
    <row r="55" spans="1:13" ht="18" x14ac:dyDescent="0.25">
      <c r="A55" s="65">
        <v>41</v>
      </c>
      <c r="B55" s="339"/>
      <c r="C55" s="195"/>
      <c r="D55" s="385"/>
      <c r="E55" s="99" t="str">
        <f t="shared" si="0"/>
        <v/>
      </c>
      <c r="F55" s="220"/>
      <c r="G55" s="393" t="str">
        <f t="shared" si="1"/>
        <v/>
      </c>
      <c r="H55" s="401"/>
      <c r="I55" s="400"/>
      <c r="J55" s="388"/>
      <c r="K55" s="260"/>
      <c r="L55" s="325"/>
      <c r="M55" s="217"/>
    </row>
    <row r="56" spans="1:13" ht="18" x14ac:dyDescent="0.25">
      <c r="A56" s="65">
        <v>42</v>
      </c>
      <c r="B56" s="339"/>
      <c r="C56" s="195"/>
      <c r="D56" s="385"/>
      <c r="E56" s="99" t="str">
        <f t="shared" si="0"/>
        <v/>
      </c>
      <c r="F56" s="220"/>
      <c r="G56" s="393" t="str">
        <f t="shared" si="1"/>
        <v/>
      </c>
      <c r="H56" s="401"/>
      <c r="I56" s="400"/>
      <c r="J56" s="388"/>
      <c r="K56" s="260"/>
      <c r="L56" s="325"/>
      <c r="M56" s="217"/>
    </row>
    <row r="57" spans="1:13" ht="18" x14ac:dyDescent="0.25">
      <c r="A57" s="65">
        <v>43</v>
      </c>
      <c r="B57" s="339"/>
      <c r="C57" s="195"/>
      <c r="D57" s="385"/>
      <c r="E57" s="99" t="str">
        <f t="shared" si="0"/>
        <v/>
      </c>
      <c r="F57" s="220"/>
      <c r="G57" s="393" t="str">
        <f t="shared" si="1"/>
        <v/>
      </c>
      <c r="H57" s="401"/>
      <c r="I57" s="400"/>
      <c r="J57" s="388"/>
      <c r="K57" s="260"/>
      <c r="L57" s="325"/>
      <c r="M57" s="217"/>
    </row>
    <row r="58" spans="1:13" ht="18" x14ac:dyDescent="0.25">
      <c r="A58" s="65">
        <v>44</v>
      </c>
      <c r="B58" s="339"/>
      <c r="C58" s="195"/>
      <c r="D58" s="385"/>
      <c r="E58" s="99" t="str">
        <f t="shared" si="0"/>
        <v/>
      </c>
      <c r="F58" s="220"/>
      <c r="G58" s="393" t="str">
        <f t="shared" si="1"/>
        <v/>
      </c>
      <c r="H58" s="401"/>
      <c r="I58" s="400"/>
      <c r="J58" s="388"/>
      <c r="K58" s="260"/>
      <c r="L58" s="325"/>
      <c r="M58" s="217"/>
    </row>
    <row r="59" spans="1:13" ht="18" x14ac:dyDescent="0.25">
      <c r="A59" s="65">
        <v>45</v>
      </c>
      <c r="B59" s="339"/>
      <c r="C59" s="195"/>
      <c r="D59" s="385"/>
      <c r="E59" s="99" t="str">
        <f t="shared" si="0"/>
        <v/>
      </c>
      <c r="F59" s="220"/>
      <c r="G59" s="393" t="str">
        <f t="shared" si="1"/>
        <v/>
      </c>
      <c r="H59" s="401"/>
      <c r="I59" s="400"/>
      <c r="J59" s="388"/>
      <c r="K59" s="260"/>
      <c r="L59" s="325"/>
      <c r="M59" s="217"/>
    </row>
    <row r="60" spans="1:13" ht="18" x14ac:dyDescent="0.25">
      <c r="A60" s="65">
        <v>46</v>
      </c>
      <c r="B60" s="339"/>
      <c r="C60" s="195"/>
      <c r="D60" s="385"/>
      <c r="E60" s="99" t="str">
        <f t="shared" si="0"/>
        <v/>
      </c>
      <c r="F60" s="220"/>
      <c r="G60" s="393" t="str">
        <f t="shared" si="1"/>
        <v/>
      </c>
      <c r="H60" s="401"/>
      <c r="I60" s="400"/>
      <c r="J60" s="388"/>
      <c r="K60" s="260"/>
      <c r="L60" s="325"/>
      <c r="M60" s="217"/>
    </row>
    <row r="61" spans="1:13" ht="18" x14ac:dyDescent="0.25">
      <c r="A61" s="65">
        <v>47</v>
      </c>
      <c r="B61" s="339"/>
      <c r="C61" s="195"/>
      <c r="D61" s="385"/>
      <c r="E61" s="99" t="str">
        <f t="shared" si="0"/>
        <v/>
      </c>
      <c r="F61" s="220"/>
      <c r="G61" s="393" t="str">
        <f t="shared" si="1"/>
        <v/>
      </c>
      <c r="H61" s="401"/>
      <c r="I61" s="400"/>
      <c r="J61" s="388"/>
      <c r="K61" s="260"/>
      <c r="L61" s="325"/>
      <c r="M61" s="217"/>
    </row>
    <row r="62" spans="1:13" ht="18" x14ac:dyDescent="0.25">
      <c r="A62" s="65">
        <v>48</v>
      </c>
      <c r="B62" s="339"/>
      <c r="C62" s="195"/>
      <c r="D62" s="385"/>
      <c r="E62" s="99" t="str">
        <f t="shared" si="0"/>
        <v/>
      </c>
      <c r="F62" s="220"/>
      <c r="G62" s="393" t="str">
        <f t="shared" si="1"/>
        <v/>
      </c>
      <c r="H62" s="401"/>
      <c r="I62" s="400"/>
      <c r="J62" s="388"/>
      <c r="K62" s="260"/>
      <c r="L62" s="325"/>
      <c r="M62" s="217"/>
    </row>
    <row r="63" spans="1:13" ht="18" x14ac:dyDescent="0.25">
      <c r="A63" s="65">
        <v>49</v>
      </c>
      <c r="B63" s="339"/>
      <c r="C63" s="195"/>
      <c r="D63" s="385"/>
      <c r="E63" s="99" t="str">
        <f t="shared" si="0"/>
        <v/>
      </c>
      <c r="F63" s="220"/>
      <c r="G63" s="393" t="str">
        <f t="shared" si="1"/>
        <v/>
      </c>
      <c r="H63" s="401"/>
      <c r="I63" s="400"/>
      <c r="J63" s="388"/>
      <c r="K63" s="260"/>
      <c r="L63" s="325"/>
      <c r="M63" s="217"/>
    </row>
    <row r="64" spans="1:13" ht="18" x14ac:dyDescent="0.25">
      <c r="A64" s="65">
        <v>50</v>
      </c>
      <c r="B64" s="339"/>
      <c r="C64" s="195"/>
      <c r="D64" s="385"/>
      <c r="E64" s="99" t="str">
        <f t="shared" ref="E64:E89" si="2">IF(ISNUMBER(D64),D64*62/14,"")</f>
        <v/>
      </c>
      <c r="F64" s="220"/>
      <c r="G64" s="393" t="str">
        <f t="shared" ref="G64:G89" si="3">IF(ISNUMBER(F64),F64*62/14,"")</f>
        <v/>
      </c>
      <c r="H64" s="401"/>
      <c r="I64" s="400"/>
      <c r="J64" s="388"/>
      <c r="K64" s="260"/>
      <c r="L64" s="325"/>
      <c r="M64" s="217"/>
    </row>
    <row r="65" spans="1:13" ht="18" x14ac:dyDescent="0.25">
      <c r="A65" s="65">
        <v>51</v>
      </c>
      <c r="B65" s="339"/>
      <c r="C65" s="195"/>
      <c r="D65" s="385"/>
      <c r="E65" s="99" t="str">
        <f t="shared" si="2"/>
        <v/>
      </c>
      <c r="F65" s="220"/>
      <c r="G65" s="393" t="str">
        <f t="shared" si="3"/>
        <v/>
      </c>
      <c r="H65" s="401"/>
      <c r="I65" s="400"/>
      <c r="J65" s="388"/>
      <c r="K65" s="260"/>
      <c r="L65" s="325"/>
      <c r="M65" s="217"/>
    </row>
    <row r="66" spans="1:13" ht="18" x14ac:dyDescent="0.25">
      <c r="A66" s="65">
        <v>52</v>
      </c>
      <c r="B66" s="339"/>
      <c r="C66" s="195"/>
      <c r="D66" s="385"/>
      <c r="E66" s="99" t="str">
        <f t="shared" si="2"/>
        <v/>
      </c>
      <c r="F66" s="220"/>
      <c r="G66" s="393" t="str">
        <f t="shared" si="3"/>
        <v/>
      </c>
      <c r="H66" s="401"/>
      <c r="I66" s="400"/>
      <c r="J66" s="388"/>
      <c r="K66" s="260"/>
      <c r="L66" s="325"/>
      <c r="M66" s="217"/>
    </row>
    <row r="67" spans="1:13" ht="18" x14ac:dyDescent="0.25">
      <c r="A67" s="65">
        <v>53</v>
      </c>
      <c r="B67" s="339"/>
      <c r="C67" s="195"/>
      <c r="D67" s="385"/>
      <c r="E67" s="99" t="str">
        <f t="shared" si="2"/>
        <v/>
      </c>
      <c r="F67" s="220"/>
      <c r="G67" s="393" t="str">
        <f t="shared" si="3"/>
        <v/>
      </c>
      <c r="H67" s="401"/>
      <c r="I67" s="400"/>
      <c r="J67" s="388"/>
      <c r="K67" s="260"/>
      <c r="L67" s="325"/>
      <c r="M67" s="217"/>
    </row>
    <row r="68" spans="1:13" ht="18" x14ac:dyDescent="0.25">
      <c r="A68" s="65">
        <v>54</v>
      </c>
      <c r="B68" s="339"/>
      <c r="C68" s="195"/>
      <c r="D68" s="385"/>
      <c r="E68" s="99" t="str">
        <f t="shared" si="2"/>
        <v/>
      </c>
      <c r="F68" s="220"/>
      <c r="G68" s="393" t="str">
        <f t="shared" si="3"/>
        <v/>
      </c>
      <c r="H68" s="401"/>
      <c r="I68" s="400"/>
      <c r="J68" s="388"/>
      <c r="K68" s="260"/>
      <c r="L68" s="325"/>
      <c r="M68" s="217"/>
    </row>
    <row r="69" spans="1:13" ht="18" x14ac:dyDescent="0.25">
      <c r="A69" s="65">
        <v>55</v>
      </c>
      <c r="B69" s="339"/>
      <c r="C69" s="195"/>
      <c r="D69" s="385"/>
      <c r="E69" s="99" t="str">
        <f t="shared" si="2"/>
        <v/>
      </c>
      <c r="F69" s="220"/>
      <c r="G69" s="393" t="str">
        <f t="shared" si="3"/>
        <v/>
      </c>
      <c r="H69" s="401"/>
      <c r="I69" s="400"/>
      <c r="J69" s="388"/>
      <c r="K69" s="260"/>
      <c r="L69" s="325"/>
      <c r="M69" s="217"/>
    </row>
    <row r="70" spans="1:13" ht="18" x14ac:dyDescent="0.25">
      <c r="A70" s="65">
        <v>56</v>
      </c>
      <c r="B70" s="339"/>
      <c r="C70" s="195"/>
      <c r="D70" s="385"/>
      <c r="E70" s="99" t="str">
        <f t="shared" si="2"/>
        <v/>
      </c>
      <c r="F70" s="220"/>
      <c r="G70" s="393" t="str">
        <f t="shared" si="3"/>
        <v/>
      </c>
      <c r="H70" s="401"/>
      <c r="I70" s="400"/>
      <c r="J70" s="388"/>
      <c r="K70" s="260"/>
      <c r="L70" s="325"/>
      <c r="M70" s="217"/>
    </row>
    <row r="71" spans="1:13" ht="18" x14ac:dyDescent="0.25">
      <c r="A71" s="65">
        <v>57</v>
      </c>
      <c r="B71" s="339"/>
      <c r="C71" s="195"/>
      <c r="D71" s="385"/>
      <c r="E71" s="99" t="str">
        <f t="shared" si="2"/>
        <v/>
      </c>
      <c r="F71" s="220"/>
      <c r="G71" s="393" t="str">
        <f t="shared" si="3"/>
        <v/>
      </c>
      <c r="H71" s="401"/>
      <c r="I71" s="400"/>
      <c r="J71" s="388"/>
      <c r="K71" s="260"/>
      <c r="L71" s="325"/>
      <c r="M71" s="217"/>
    </row>
    <row r="72" spans="1:13" ht="18" x14ac:dyDescent="0.25">
      <c r="A72" s="65">
        <v>58</v>
      </c>
      <c r="B72" s="339"/>
      <c r="C72" s="195"/>
      <c r="D72" s="385"/>
      <c r="E72" s="99" t="str">
        <f t="shared" si="2"/>
        <v/>
      </c>
      <c r="F72" s="220"/>
      <c r="G72" s="393" t="str">
        <f t="shared" si="3"/>
        <v/>
      </c>
      <c r="H72" s="401"/>
      <c r="I72" s="400"/>
      <c r="J72" s="388"/>
      <c r="K72" s="260"/>
      <c r="L72" s="325"/>
      <c r="M72" s="217"/>
    </row>
    <row r="73" spans="1:13" ht="18" x14ac:dyDescent="0.25">
      <c r="A73" s="65">
        <v>59</v>
      </c>
      <c r="B73" s="339"/>
      <c r="C73" s="195"/>
      <c r="D73" s="385"/>
      <c r="E73" s="99" t="str">
        <f t="shared" si="2"/>
        <v/>
      </c>
      <c r="F73" s="220"/>
      <c r="G73" s="393" t="str">
        <f t="shared" si="3"/>
        <v/>
      </c>
      <c r="H73" s="401"/>
      <c r="I73" s="400"/>
      <c r="J73" s="388"/>
      <c r="K73" s="260"/>
      <c r="L73" s="325"/>
      <c r="M73" s="217"/>
    </row>
    <row r="74" spans="1:13" ht="18" x14ac:dyDescent="0.25">
      <c r="A74" s="65">
        <v>60</v>
      </c>
      <c r="B74" s="339"/>
      <c r="C74" s="195"/>
      <c r="D74" s="385"/>
      <c r="E74" s="99" t="str">
        <f t="shared" si="2"/>
        <v/>
      </c>
      <c r="F74" s="220"/>
      <c r="G74" s="393" t="str">
        <f t="shared" si="3"/>
        <v/>
      </c>
      <c r="H74" s="401"/>
      <c r="I74" s="400"/>
      <c r="J74" s="388"/>
      <c r="K74" s="260"/>
      <c r="L74" s="325"/>
      <c r="M74" s="217"/>
    </row>
    <row r="75" spans="1:13" ht="18" x14ac:dyDescent="0.25">
      <c r="A75" s="65">
        <v>61</v>
      </c>
      <c r="B75" s="339"/>
      <c r="C75" s="195"/>
      <c r="D75" s="385"/>
      <c r="E75" s="99" t="str">
        <f t="shared" si="2"/>
        <v/>
      </c>
      <c r="F75" s="220"/>
      <c r="G75" s="393" t="str">
        <f t="shared" si="3"/>
        <v/>
      </c>
      <c r="H75" s="401"/>
      <c r="I75" s="400"/>
      <c r="J75" s="388"/>
      <c r="K75" s="260"/>
      <c r="L75" s="325"/>
      <c r="M75" s="217"/>
    </row>
    <row r="76" spans="1:13" ht="18" x14ac:dyDescent="0.25">
      <c r="A76" s="65">
        <v>62</v>
      </c>
      <c r="B76" s="339"/>
      <c r="C76" s="195"/>
      <c r="D76" s="385"/>
      <c r="E76" s="99" t="str">
        <f t="shared" si="2"/>
        <v/>
      </c>
      <c r="F76" s="220"/>
      <c r="G76" s="393" t="str">
        <f t="shared" si="3"/>
        <v/>
      </c>
      <c r="H76" s="401"/>
      <c r="I76" s="400"/>
      <c r="J76" s="388"/>
      <c r="K76" s="260"/>
      <c r="L76" s="325"/>
      <c r="M76" s="217"/>
    </row>
    <row r="77" spans="1:13" ht="18" x14ac:dyDescent="0.25">
      <c r="A77" s="65">
        <v>63</v>
      </c>
      <c r="B77" s="339"/>
      <c r="C77" s="195"/>
      <c r="D77" s="385"/>
      <c r="E77" s="99" t="str">
        <f t="shared" si="2"/>
        <v/>
      </c>
      <c r="F77" s="220"/>
      <c r="G77" s="393" t="str">
        <f t="shared" si="3"/>
        <v/>
      </c>
      <c r="H77" s="401"/>
      <c r="I77" s="400"/>
      <c r="J77" s="388"/>
      <c r="K77" s="260"/>
      <c r="L77" s="325"/>
      <c r="M77" s="217"/>
    </row>
    <row r="78" spans="1:13" ht="18" x14ac:dyDescent="0.25">
      <c r="A78" s="65">
        <v>64</v>
      </c>
      <c r="B78" s="339"/>
      <c r="C78" s="195"/>
      <c r="D78" s="385"/>
      <c r="E78" s="99" t="str">
        <f t="shared" si="2"/>
        <v/>
      </c>
      <c r="F78" s="220"/>
      <c r="G78" s="393" t="str">
        <f t="shared" si="3"/>
        <v/>
      </c>
      <c r="H78" s="401"/>
      <c r="I78" s="400"/>
      <c r="J78" s="388"/>
      <c r="K78" s="260"/>
      <c r="L78" s="325"/>
      <c r="M78" s="217"/>
    </row>
    <row r="79" spans="1:13" ht="18" x14ac:dyDescent="0.25">
      <c r="A79" s="65">
        <v>65</v>
      </c>
      <c r="B79" s="339"/>
      <c r="C79" s="195"/>
      <c r="D79" s="385"/>
      <c r="E79" s="99" t="str">
        <f t="shared" si="2"/>
        <v/>
      </c>
      <c r="F79" s="220"/>
      <c r="G79" s="393" t="str">
        <f t="shared" si="3"/>
        <v/>
      </c>
      <c r="H79" s="401"/>
      <c r="I79" s="400"/>
      <c r="J79" s="388"/>
      <c r="K79" s="260"/>
      <c r="L79" s="325"/>
      <c r="M79" s="217"/>
    </row>
    <row r="80" spans="1:13" ht="18" x14ac:dyDescent="0.25">
      <c r="A80" s="65">
        <v>66</v>
      </c>
      <c r="B80" s="339"/>
      <c r="C80" s="195"/>
      <c r="D80" s="385"/>
      <c r="E80" s="99" t="str">
        <f t="shared" si="2"/>
        <v/>
      </c>
      <c r="F80" s="220"/>
      <c r="G80" s="393" t="str">
        <f t="shared" si="3"/>
        <v/>
      </c>
      <c r="H80" s="401"/>
      <c r="I80" s="400"/>
      <c r="J80" s="388"/>
      <c r="K80" s="260"/>
      <c r="L80" s="325"/>
      <c r="M80" s="217"/>
    </row>
    <row r="81" spans="1:13" ht="18" x14ac:dyDescent="0.25">
      <c r="A81" s="65">
        <v>67</v>
      </c>
      <c r="B81" s="339"/>
      <c r="C81" s="195"/>
      <c r="D81" s="385"/>
      <c r="E81" s="99" t="str">
        <f t="shared" si="2"/>
        <v/>
      </c>
      <c r="F81" s="220"/>
      <c r="G81" s="393" t="str">
        <f t="shared" si="3"/>
        <v/>
      </c>
      <c r="H81" s="401"/>
      <c r="I81" s="400"/>
      <c r="J81" s="388"/>
      <c r="K81" s="260"/>
      <c r="L81" s="325"/>
      <c r="M81" s="217"/>
    </row>
    <row r="82" spans="1:13" ht="18" x14ac:dyDescent="0.25">
      <c r="A82" s="65">
        <v>68</v>
      </c>
      <c r="B82" s="339"/>
      <c r="C82" s="195"/>
      <c r="D82" s="385"/>
      <c r="E82" s="99" t="str">
        <f t="shared" si="2"/>
        <v/>
      </c>
      <c r="F82" s="220"/>
      <c r="G82" s="393" t="str">
        <f t="shared" si="3"/>
        <v/>
      </c>
      <c r="H82" s="401"/>
      <c r="I82" s="400"/>
      <c r="J82" s="388"/>
      <c r="K82" s="260"/>
      <c r="L82" s="325"/>
      <c r="M82" s="217"/>
    </row>
    <row r="83" spans="1:13" ht="18" x14ac:dyDescent="0.25">
      <c r="A83" s="65">
        <v>69</v>
      </c>
      <c r="B83" s="339"/>
      <c r="C83" s="195"/>
      <c r="D83" s="385"/>
      <c r="E83" s="99" t="str">
        <f t="shared" si="2"/>
        <v/>
      </c>
      <c r="F83" s="220"/>
      <c r="G83" s="393" t="str">
        <f t="shared" si="3"/>
        <v/>
      </c>
      <c r="H83" s="401"/>
      <c r="I83" s="400"/>
      <c r="J83" s="388"/>
      <c r="K83" s="260"/>
      <c r="L83" s="325"/>
      <c r="M83" s="217"/>
    </row>
    <row r="84" spans="1:13" ht="18" x14ac:dyDescent="0.25">
      <c r="A84" s="65">
        <v>70</v>
      </c>
      <c r="B84" s="339"/>
      <c r="C84" s="195"/>
      <c r="D84" s="385"/>
      <c r="E84" s="99" t="str">
        <f t="shared" si="2"/>
        <v/>
      </c>
      <c r="F84" s="220"/>
      <c r="G84" s="393" t="str">
        <f t="shared" si="3"/>
        <v/>
      </c>
      <c r="H84" s="401"/>
      <c r="I84" s="400"/>
      <c r="J84" s="388"/>
      <c r="K84" s="260"/>
      <c r="L84" s="325"/>
      <c r="M84" s="217"/>
    </row>
    <row r="85" spans="1:13" ht="18" x14ac:dyDescent="0.25">
      <c r="A85" s="65">
        <v>71</v>
      </c>
      <c r="B85" s="339"/>
      <c r="C85" s="195"/>
      <c r="D85" s="385"/>
      <c r="E85" s="99" t="str">
        <f t="shared" si="2"/>
        <v/>
      </c>
      <c r="F85" s="220"/>
      <c r="G85" s="393" t="str">
        <f t="shared" si="3"/>
        <v/>
      </c>
      <c r="H85" s="401"/>
      <c r="I85" s="400"/>
      <c r="J85" s="388"/>
      <c r="K85" s="260"/>
      <c r="L85" s="325"/>
      <c r="M85" s="217"/>
    </row>
    <row r="86" spans="1:13" ht="18" x14ac:dyDescent="0.25">
      <c r="A86" s="65">
        <v>72</v>
      </c>
      <c r="B86" s="339"/>
      <c r="C86" s="195"/>
      <c r="D86" s="385"/>
      <c r="E86" s="99" t="str">
        <f t="shared" si="2"/>
        <v/>
      </c>
      <c r="F86" s="220"/>
      <c r="G86" s="393" t="str">
        <f t="shared" si="3"/>
        <v/>
      </c>
      <c r="H86" s="401"/>
      <c r="I86" s="400"/>
      <c r="J86" s="388"/>
      <c r="K86" s="260"/>
      <c r="L86" s="325"/>
      <c r="M86" s="217"/>
    </row>
    <row r="87" spans="1:13" ht="18" x14ac:dyDescent="0.25">
      <c r="A87" s="65">
        <v>73</v>
      </c>
      <c r="B87" s="339"/>
      <c r="C87" s="195"/>
      <c r="D87" s="385"/>
      <c r="E87" s="99" t="str">
        <f t="shared" si="2"/>
        <v/>
      </c>
      <c r="F87" s="220"/>
      <c r="G87" s="393" t="str">
        <f t="shared" si="3"/>
        <v/>
      </c>
      <c r="H87" s="401"/>
      <c r="I87" s="400"/>
      <c r="J87" s="388"/>
      <c r="K87" s="260"/>
      <c r="L87" s="325"/>
      <c r="M87" s="217"/>
    </row>
    <row r="88" spans="1:13" ht="18" x14ac:dyDescent="0.25">
      <c r="A88" s="65">
        <v>74</v>
      </c>
      <c r="B88" s="339"/>
      <c r="C88" s="195"/>
      <c r="D88" s="385"/>
      <c r="E88" s="99" t="str">
        <f t="shared" si="2"/>
        <v/>
      </c>
      <c r="F88" s="220"/>
      <c r="G88" s="393" t="str">
        <f t="shared" si="3"/>
        <v/>
      </c>
      <c r="H88" s="401"/>
      <c r="I88" s="400"/>
      <c r="J88" s="388"/>
      <c r="K88" s="260"/>
      <c r="L88" s="325"/>
      <c r="M88" s="217"/>
    </row>
    <row r="89" spans="1:13" ht="18" x14ac:dyDescent="0.25">
      <c r="A89" s="65">
        <v>75</v>
      </c>
      <c r="B89" s="339"/>
      <c r="C89" s="195"/>
      <c r="D89" s="385"/>
      <c r="E89" s="99" t="str">
        <f t="shared" si="2"/>
        <v/>
      </c>
      <c r="F89" s="220"/>
      <c r="G89" s="221" t="str">
        <f t="shared" si="3"/>
        <v/>
      </c>
      <c r="H89" s="402"/>
      <c r="I89" s="400"/>
      <c r="J89" s="388"/>
      <c r="K89" s="261"/>
      <c r="L89" s="325"/>
      <c r="M89" s="217"/>
    </row>
    <row r="90" spans="1:13" x14ac:dyDescent="0.2">
      <c r="A90" s="70"/>
      <c r="B90" s="23"/>
      <c r="C90" s="23"/>
      <c r="D90" s="71"/>
      <c r="E90" s="72"/>
      <c r="F90" s="72"/>
      <c r="G90" s="8"/>
    </row>
    <row r="91" spans="1:13" ht="18.75" x14ac:dyDescent="0.25">
      <c r="A91" s="27" t="s">
        <v>88</v>
      </c>
      <c r="B91" s="10"/>
      <c r="C91" s="10"/>
      <c r="D91" s="6"/>
      <c r="E91" s="90"/>
      <c r="F91" s="6"/>
      <c r="G91" s="6"/>
      <c r="H91" s="6"/>
      <c r="I91" s="224"/>
      <c r="J91" s="328"/>
      <c r="K91" s="224"/>
      <c r="L91" s="224"/>
    </row>
    <row r="92" spans="1:13" x14ac:dyDescent="0.2">
      <c r="A92" s="11" t="s">
        <v>4</v>
      </c>
      <c r="B92" s="12"/>
      <c r="C92" s="11"/>
      <c r="D92" s="12"/>
      <c r="E92" s="91"/>
      <c r="F92" s="12"/>
      <c r="G92" s="12"/>
      <c r="H92"/>
    </row>
    <row r="93" spans="1:13" x14ac:dyDescent="0.2">
      <c r="A93" s="11" t="s">
        <v>5</v>
      </c>
      <c r="B93" s="13"/>
      <c r="C93" s="13"/>
      <c r="G93" s="11"/>
      <c r="H93" s="14"/>
      <c r="I93" s="28" t="s">
        <v>27</v>
      </c>
      <c r="J93" s="29" t="s">
        <v>79</v>
      </c>
    </row>
    <row r="94" spans="1:13" x14ac:dyDescent="0.2">
      <c r="A94" s="12"/>
      <c r="B94" s="13"/>
      <c r="C94" s="13"/>
      <c r="G94" s="11"/>
      <c r="H94" s="15" t="s">
        <v>7</v>
      </c>
      <c r="I94" s="33" t="s">
        <v>29</v>
      </c>
      <c r="J94" s="16"/>
    </row>
    <row r="95" spans="1:13" x14ac:dyDescent="0.2">
      <c r="A95" s="12"/>
      <c r="B95" s="13"/>
      <c r="C95" s="13"/>
      <c r="G95" s="11"/>
      <c r="H95" s="15" t="s">
        <v>8</v>
      </c>
      <c r="I95" s="32" t="s">
        <v>30</v>
      </c>
      <c r="J95" s="16"/>
    </row>
    <row r="96" spans="1:13" x14ac:dyDescent="0.2">
      <c r="A96" s="11"/>
      <c r="B96" s="13"/>
      <c r="C96" s="13"/>
      <c r="G96" s="11"/>
      <c r="H96" s="18" t="s">
        <v>9</v>
      </c>
      <c r="I96" s="32" t="s">
        <v>31</v>
      </c>
      <c r="J96" s="30" t="s">
        <v>32</v>
      </c>
    </row>
    <row r="97" spans="1:10" x14ac:dyDescent="0.2">
      <c r="A97" s="11"/>
      <c r="B97" s="13"/>
      <c r="C97" s="13"/>
      <c r="G97" s="11"/>
      <c r="H97" s="18" t="s">
        <v>33</v>
      </c>
      <c r="I97" s="32" t="s">
        <v>34</v>
      </c>
      <c r="J97" s="30" t="s">
        <v>35</v>
      </c>
    </row>
    <row r="98" spans="1:10" x14ac:dyDescent="0.2">
      <c r="A98" s="12"/>
      <c r="B98" s="13"/>
      <c r="C98" s="13"/>
      <c r="G98" s="11"/>
      <c r="H98" s="18" t="s">
        <v>10</v>
      </c>
      <c r="I98" s="32" t="s">
        <v>36</v>
      </c>
      <c r="J98" s="30" t="s">
        <v>37</v>
      </c>
    </row>
    <row r="99" spans="1:10" x14ac:dyDescent="0.2">
      <c r="A99" s="12"/>
      <c r="B99" s="13"/>
      <c r="C99" s="13"/>
      <c r="G99" s="11"/>
      <c r="H99" s="19" t="s">
        <v>11</v>
      </c>
      <c r="I99" s="34" t="s">
        <v>38</v>
      </c>
      <c r="J99" s="31" t="s">
        <v>39</v>
      </c>
    </row>
    <row r="100" spans="1:10" x14ac:dyDescent="0.2">
      <c r="A100" s="11" t="s">
        <v>6</v>
      </c>
      <c r="B100" s="12"/>
      <c r="C100" s="13"/>
      <c r="G100" s="11"/>
      <c r="H100" s="12"/>
      <c r="I100" s="17">
        <v>0.5</v>
      </c>
      <c r="J100" s="12" t="s">
        <v>28</v>
      </c>
    </row>
    <row r="101" spans="1:10" x14ac:dyDescent="0.2">
      <c r="A101"/>
      <c r="B101" s="13"/>
      <c r="C101" s="13"/>
      <c r="G101" s="11"/>
      <c r="H101"/>
      <c r="I101" s="20">
        <v>1</v>
      </c>
      <c r="J101" s="12" t="s">
        <v>26</v>
      </c>
    </row>
    <row r="102" spans="1:10" x14ac:dyDescent="0.2">
      <c r="A102"/>
      <c r="B102" s="13"/>
      <c r="C102" s="13"/>
      <c r="G102" s="11"/>
      <c r="H102"/>
      <c r="I102"/>
      <c r="J102"/>
    </row>
    <row r="103" spans="1:10" x14ac:dyDescent="0.2">
      <c r="G103" s="11"/>
      <c r="J103" s="3"/>
    </row>
    <row r="104" spans="1:10" x14ac:dyDescent="0.2">
      <c r="E104" s="95"/>
    </row>
    <row r="105" spans="1:10" x14ac:dyDescent="0.2">
      <c r="E105" s="95"/>
    </row>
    <row r="106" spans="1:10" x14ac:dyDescent="0.2">
      <c r="E106" s="95"/>
    </row>
    <row r="107" spans="1:10" x14ac:dyDescent="0.2">
      <c r="F107" s="95"/>
    </row>
    <row r="108" spans="1:10" x14ac:dyDescent="0.2">
      <c r="F108" s="95"/>
    </row>
    <row r="109" spans="1:10" x14ac:dyDescent="0.2">
      <c r="F109" s="95"/>
    </row>
  </sheetData>
  <sheetProtection algorithmName="SHA-512" hashValue="28fbTXRxfduG7vnbewkKe4W+WbMame5IMhzR6PJ1tzHREWTMAe5HRkJJtO1EHcqUoJCk7HO2k2jvm6iIJm6JsA==" saltValue="WBJz8hLgvTKIQLxM4nmnFw==" spinCount="100000" sheet="1" selectLockedCells="1"/>
  <mergeCells count="16">
    <mergeCell ref="B10:C10"/>
    <mergeCell ref="B11:C11"/>
    <mergeCell ref="B12:C12"/>
    <mergeCell ref="B13:C13"/>
    <mergeCell ref="J6:K6"/>
    <mergeCell ref="J7:K7"/>
    <mergeCell ref="B6:C6"/>
    <mergeCell ref="B7:C7"/>
    <mergeCell ref="B8:C8"/>
    <mergeCell ref="B9:C9"/>
    <mergeCell ref="F13:H13"/>
    <mergeCell ref="E8:H8"/>
    <mergeCell ref="E9:H9"/>
    <mergeCell ref="E10:H10"/>
    <mergeCell ref="E11:H11"/>
    <mergeCell ref="D13:E13"/>
  </mergeCells>
  <phoneticPr fontId="8" type="noConversion"/>
  <hyperlinks>
    <hyperlink ref="J5" r:id="rId1" xr:uid="{00000000-0004-0000-0700-000000000000}"/>
  </hyperlinks>
  <pageMargins left="0.75" right="0.75" top="0.71" bottom="0.69" header="0.5" footer="0.5"/>
  <pageSetup scale="39" orientation="portrait" horizontalDpi="300" verticalDpi="300" r:id="rId2"/>
  <headerFooter alignWithMargins="0">
    <oddHeader>Page &amp;P&amp;R&amp;F</oddHeader>
    <oddFooter>&amp;Z&amp;F</oddFooter>
  </headerFooter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FILL FORM</vt:lpstr>
      <vt:lpstr>3rd party billing</vt:lpstr>
      <vt:lpstr>Sheet1</vt:lpstr>
      <vt:lpstr>IDB</vt:lpstr>
      <vt:lpstr>Headings</vt:lpstr>
      <vt:lpstr>Billing</vt:lpstr>
      <vt:lpstr>OH calc</vt:lpstr>
      <vt:lpstr>Comments</vt:lpstr>
      <vt:lpstr>15N &amp; 18O-TON</vt:lpstr>
      <vt:lpstr>17O nitrate</vt:lpstr>
      <vt:lpstr>sample injection</vt:lpstr>
    </vt:vector>
  </TitlesOfParts>
  <Company>University of Calgary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Taylor</dc:creator>
  <cp:lastModifiedBy>Veith Becker</cp:lastModifiedBy>
  <cp:lastPrinted>2020-12-07T21:48:48Z</cp:lastPrinted>
  <dcterms:created xsi:type="dcterms:W3CDTF">1998-10-01T18:23:59Z</dcterms:created>
  <dcterms:modified xsi:type="dcterms:W3CDTF">2026-04-07T20:40:21Z</dcterms:modified>
</cp:coreProperties>
</file>