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640" tabRatio="928" activeTab="0"/>
  </bookViews>
  <sheets>
    <sheet name="Rec Template" sheetId="1" r:id="rId1"/>
    <sheet name="Current Outstanding Items" sheetId="2" r:id="rId2"/>
    <sheet name="PS Ledger Balance" sheetId="3" r:id="rId3"/>
    <sheet name="Supporting Documentation Lease " sheetId="4" r:id="rId4"/>
    <sheet name="Supporting Docum Prepaid" sheetId="5" r:id="rId5"/>
    <sheet name="Cleared Items" sheetId="6" r:id="rId6"/>
    <sheet name="Preparer's Notes" sheetId="7" r:id="rId7"/>
    <sheet name="Instructions" sheetId="8" r:id="rId8"/>
    <sheet name="Detailed PS Instructions" sheetId="9" r:id="rId9"/>
    <sheet name="Sheet1" sheetId="10" r:id="rId10"/>
  </sheets>
  <definedNames>
    <definedName name="_xlnm.Print_Area" localSheetId="0">'Rec Template'!$A$1:$H$54</definedName>
  </definedNames>
  <calcPr fullCalcOnLoad="1"/>
</workbook>
</file>

<file path=xl/comments1.xml><?xml version="1.0" encoding="utf-8"?>
<comments xmlns="http://schemas.openxmlformats.org/spreadsheetml/2006/main">
  <authors>
    <author>jctobin</author>
    <author>test</author>
    <author>Barbara Romman</author>
  </authors>
  <commentList>
    <comment ref="A2" authorId="0">
      <text>
        <r>
          <rPr>
            <b/>
            <sz val="9"/>
            <rFont val="Tahoma"/>
            <family val="2"/>
          </rPr>
          <t>jctobin:</t>
        </r>
        <r>
          <rPr>
            <sz val="9"/>
            <rFont val="Tahoma"/>
            <family val="2"/>
          </rPr>
          <t xml:space="preserve">
Enter account number, DeptID (if applicable) and account description</t>
        </r>
      </text>
    </comment>
    <comment ref="A3" authorId="0">
      <text>
        <r>
          <rPr>
            <b/>
            <sz val="9"/>
            <rFont val="Tahoma"/>
            <family val="2"/>
          </rPr>
          <t>jctobin:</t>
        </r>
        <r>
          <rPr>
            <sz val="9"/>
            <rFont val="Tahoma"/>
            <family val="2"/>
          </rPr>
          <t xml:space="preserve">
Enter mm/d/yy for reconciliation</t>
        </r>
      </text>
    </comment>
    <comment ref="C5" authorId="0">
      <text>
        <r>
          <rPr>
            <b/>
            <sz val="9"/>
            <rFont val="Tahoma"/>
            <family val="2"/>
          </rPr>
          <t>jctobin:</t>
        </r>
        <r>
          <rPr>
            <sz val="9"/>
            <rFont val="Tahoma"/>
            <family val="2"/>
          </rPr>
          <t xml:space="preserve">
Enter preparer's name</t>
        </r>
      </text>
    </comment>
    <comment ref="B9" authorId="0">
      <text>
        <r>
          <rPr>
            <b/>
            <sz val="9"/>
            <rFont val="Tahoma"/>
            <family val="2"/>
          </rPr>
          <t>jctobin:</t>
        </r>
        <r>
          <rPr>
            <sz val="9"/>
            <rFont val="Tahoma"/>
            <family val="2"/>
          </rPr>
          <t xml:space="preserve">
Explain the purpose of the account which enables all readers to understand the nature of the account's transactions</t>
        </r>
      </text>
    </comment>
    <comment ref="B12" authorId="1">
      <text>
        <r>
          <rPr>
            <b/>
            <sz val="9"/>
            <rFont val="Tahoma"/>
            <family val="2"/>
          </rPr>
          <t>test:</t>
        </r>
        <r>
          <rPr>
            <sz val="9"/>
            <rFont val="Tahoma"/>
            <family val="2"/>
          </rPr>
          <t xml:space="preserve">
GL balance at current monthend from People Soft</t>
        </r>
      </text>
    </comment>
    <comment ref="B14" authorId="0">
      <text>
        <r>
          <rPr>
            <b/>
            <sz val="9"/>
            <rFont val="Tahoma"/>
            <family val="2"/>
          </rPr>
          <t>jctobin:</t>
        </r>
        <r>
          <rPr>
            <sz val="9"/>
            <rFont val="Tahoma"/>
            <family val="2"/>
          </rPr>
          <t xml:space="preserve">
If account has a sub-module, enter sub-module trial balance report total at monthend date</t>
        </r>
      </text>
    </comment>
    <comment ref="B17" authorId="0">
      <text>
        <r>
          <rPr>
            <b/>
            <sz val="9"/>
            <rFont val="Tahoma"/>
            <family val="2"/>
          </rPr>
          <t>jctobin:</t>
        </r>
        <r>
          <rPr>
            <sz val="9"/>
            <rFont val="Tahoma"/>
            <family val="2"/>
          </rPr>
          <t xml:space="preserve">
Enter details of account including description for each transaction in the account to add up to GL balance if a sub-module report does not exist for account</t>
        </r>
      </text>
    </comment>
    <comment ref="B34" authorId="0">
      <text>
        <r>
          <rPr>
            <b/>
            <sz val="9"/>
            <rFont val="Tahoma"/>
            <family val="2"/>
          </rPr>
          <t>jctobin:</t>
        </r>
        <r>
          <rPr>
            <sz val="9"/>
            <rFont val="Tahoma"/>
            <family val="2"/>
          </rPr>
          <t xml:space="preserve">
This is the difference between the sub-module report/details of account which needs to be explained by transaction in the reconciling items section below</t>
        </r>
      </text>
    </comment>
    <comment ref="B36" authorId="0">
      <text>
        <r>
          <rPr>
            <b/>
            <sz val="9"/>
            <rFont val="Tahoma"/>
            <family val="2"/>
          </rPr>
          <t>jctobin:</t>
        </r>
        <r>
          <rPr>
            <sz val="9"/>
            <rFont val="Tahoma"/>
            <family val="2"/>
          </rPr>
          <t xml:space="preserve">
Items that do not belong in the account that were posted accidently</t>
        </r>
      </text>
    </comment>
    <comment ref="B42" authorId="0">
      <text>
        <r>
          <rPr>
            <b/>
            <sz val="9"/>
            <rFont val="Tahoma"/>
            <family val="2"/>
          </rPr>
          <t>jctobin:</t>
        </r>
        <r>
          <rPr>
            <sz val="9"/>
            <rFont val="Tahoma"/>
            <family val="2"/>
          </rPr>
          <t xml:space="preserve">
This amount should be equal to "difference" line above</t>
        </r>
      </text>
    </comment>
    <comment ref="B44" authorId="0">
      <text>
        <r>
          <rPr>
            <b/>
            <sz val="9"/>
            <rFont val="Tahoma"/>
            <family val="2"/>
          </rPr>
          <t>jctobin:</t>
        </r>
        <r>
          <rPr>
            <sz val="9"/>
            <rFont val="Tahoma"/>
            <family val="2"/>
          </rPr>
          <t xml:space="preserve">
If this is not zero please ask appropriate person for assistance</t>
        </r>
      </text>
    </comment>
    <comment ref="B20" authorId="2">
      <text>
        <r>
          <rPr>
            <b/>
            <sz val="8"/>
            <rFont val="Tahoma"/>
            <family val="2"/>
          </rPr>
          <t>Barbara Romman:</t>
        </r>
        <r>
          <rPr>
            <sz val="8"/>
            <rFont val="Tahoma"/>
            <family val="2"/>
          </rPr>
          <t xml:space="preserve">
because there are multiple items associated with the Lease entries, I have inserted a subtotal in Column H, and attached the backup worksheet under Supporting Documentation Lease.
</t>
        </r>
      </text>
    </comment>
    <comment ref="B26" authorId="2">
      <text>
        <r>
          <rPr>
            <b/>
            <sz val="8"/>
            <rFont val="Tahoma"/>
            <family val="2"/>
          </rPr>
          <t xml:space="preserve">Barbara Romman:
</t>
        </r>
        <r>
          <rPr>
            <sz val="8"/>
            <rFont val="Tahoma"/>
            <family val="2"/>
          </rPr>
          <t>For Journals entered since Aug 2011, as full backup is attached to the Journal, it is optional to provide it on the reconciliation.</t>
        </r>
      </text>
    </comment>
  </commentList>
</comments>
</file>

<file path=xl/sharedStrings.xml><?xml version="1.0" encoding="utf-8"?>
<sst xmlns="http://schemas.openxmlformats.org/spreadsheetml/2006/main" count="718" uniqueCount="310">
  <si>
    <t>Reclass ARtoAP Trnsfr fr 12999</t>
  </si>
  <si>
    <t>People Soft General Ledger Balance</t>
  </si>
  <si>
    <t xml:space="preserve"> </t>
  </si>
  <si>
    <t>Prepared date:</t>
  </si>
  <si>
    <t>Reviewed date:</t>
  </si>
  <si>
    <t>Purpose of this account:</t>
  </si>
  <si>
    <t>People Soft General Ledger Balance:</t>
  </si>
  <si>
    <t>Reconciling Item(s):</t>
  </si>
  <si>
    <t>Total of Reconciling Items:</t>
  </si>
  <si>
    <t>Details of account (If account does not have a Sub-module Report):</t>
  </si>
  <si>
    <t>Transaction description</t>
  </si>
  <si>
    <t>Proposed corrective action</t>
  </si>
  <si>
    <t>Date to be processed</t>
  </si>
  <si>
    <t>Description</t>
  </si>
  <si>
    <t>Yellow highlighted cells: all must be filled in.</t>
  </si>
  <si>
    <t>Blue highlighted cells: some have to be filled in (refer to instructions).</t>
  </si>
  <si>
    <t>Total Sub-module Report or details of account:</t>
  </si>
  <si>
    <t>Difference between general ledger and sub-module or account details:</t>
  </si>
  <si>
    <t>Instructions for Balance Sheet Reconciliations</t>
  </si>
  <si>
    <t>Yellow Highlighted Cells</t>
  </si>
  <si>
    <t>Fill-in all yellow highlighted cells with required information. Descriptions of these cells have been inserted as comments.</t>
  </si>
  <si>
    <t>Details of Account</t>
  </si>
  <si>
    <t xml:space="preserve">Difference between general ledger and sub-module or account details </t>
  </si>
  <si>
    <t>Unreconciled Balance</t>
  </si>
  <si>
    <t>Sub-Module Report Balance</t>
  </si>
  <si>
    <t>Continuity of Reconciliations</t>
  </si>
  <si>
    <t>Sub-module Report Balance:</t>
  </si>
  <si>
    <t>Blue Highlighted Cells</t>
  </si>
  <si>
    <t>Unreconciled Balance (MUST BE ZERO)</t>
  </si>
  <si>
    <t>Red Highlighted Cells</t>
  </si>
  <si>
    <t>Unit = UCALG</t>
  </si>
  <si>
    <t>Ledger = ACTUAL</t>
  </si>
  <si>
    <t>Fiscal Year = 2013 (for any month in the fiscal year ended March 31, 2013)</t>
  </si>
  <si>
    <t>Account = XXXXX</t>
  </si>
  <si>
    <t>Dept ID - XXXXX (only if applicable)</t>
  </si>
  <si>
    <t>Select Search</t>
  </si>
  <si>
    <t>PS GL Balance is at bottom of screen, Posted Total Amount</t>
  </si>
  <si>
    <t>PeopleSoft Financials/Main Menu/Reporting Tools/Query/Query Viewer</t>
  </si>
  <si>
    <t>Journal by Account with Source</t>
  </si>
  <si>
    <t>Account:</t>
  </si>
  <si>
    <t>XXXXX</t>
  </si>
  <si>
    <t>Start Date</t>
  </si>
  <si>
    <t>End Date</t>
  </si>
  <si>
    <t>Status</t>
  </si>
  <si>
    <t>Posted</t>
  </si>
  <si>
    <t>Unit</t>
  </si>
  <si>
    <t>Journal ID</t>
  </si>
  <si>
    <t>Journal Date</t>
  </si>
  <si>
    <t>Ledger</t>
  </si>
  <si>
    <t>Fund</t>
  </si>
  <si>
    <t>Account</t>
  </si>
  <si>
    <t>Dept</t>
  </si>
  <si>
    <t>Internal</t>
  </si>
  <si>
    <t>Program</t>
  </si>
  <si>
    <t>PC Bus Unit</t>
  </si>
  <si>
    <t>Project</t>
  </si>
  <si>
    <t>Activity</t>
  </si>
  <si>
    <t>CAD Amount</t>
  </si>
  <si>
    <t>Foreign Currency</t>
  </si>
  <si>
    <t>Foreign Amount</t>
  </si>
  <si>
    <t>Line Descr</t>
  </si>
  <si>
    <t>Descr</t>
  </si>
  <si>
    <t>User</t>
  </si>
  <si>
    <t>Source</t>
  </si>
  <si>
    <t>P</t>
  </si>
  <si>
    <t>UCALG</t>
  </si>
  <si>
    <t>ACTUAL</t>
  </si>
  <si>
    <t/>
  </si>
  <si>
    <t>CAD</t>
  </si>
  <si>
    <t>10095785</t>
  </si>
  <si>
    <t>FRP</t>
  </si>
  <si>
    <t>OOC</t>
  </si>
  <si>
    <t>04294360</t>
  </si>
  <si>
    <t>10095025</t>
  </si>
  <si>
    <t>10000410</t>
  </si>
  <si>
    <t>04217451</t>
  </si>
  <si>
    <t>Red highlighted cells: to be filled in with any reconciling items</t>
  </si>
  <si>
    <t>PeopleSoft Financials/General Ledger/Review Financial Information/Ledger</t>
  </si>
  <si>
    <t>Path to Ledger Inquiry Screen:</t>
  </si>
  <si>
    <t>Select Show YTD Balance and Only in Base Currency to show CAD balance</t>
  </si>
  <si>
    <t>Search by: Query Named</t>
  </si>
  <si>
    <t>Select Run to Excel</t>
  </si>
  <si>
    <t>Click on View Results</t>
  </si>
  <si>
    <t>Copy Screen shot and paste into Account Reconciliation spreadsheet in GL Balance tab</t>
  </si>
  <si>
    <t>On the ledger inquiry screen fill in the following:</t>
  </si>
  <si>
    <t>UC_GL_JRNL_BY_ACCT_SRC_PUB</t>
  </si>
  <si>
    <t>Fill in details below</t>
  </si>
  <si>
    <t>Reconciliation Description</t>
  </si>
  <si>
    <t>Total</t>
  </si>
  <si>
    <t>Reconciling Status</t>
  </si>
  <si>
    <t>Reconciling Item</t>
  </si>
  <si>
    <t>Procedures</t>
  </si>
  <si>
    <t>AHS</t>
  </si>
  <si>
    <t>ATCO</t>
  </si>
  <si>
    <t>DUNDEE</t>
  </si>
  <si>
    <t>DUNDEE #2</t>
  </si>
  <si>
    <t>DTC</t>
  </si>
  <si>
    <t>GWL (FHOBO)</t>
  </si>
  <si>
    <t>IMPARK</t>
  </si>
  <si>
    <t>ERRB</t>
  </si>
  <si>
    <t>Garneau</t>
  </si>
  <si>
    <t>Sunridge</t>
  </si>
  <si>
    <t>Rocky</t>
  </si>
  <si>
    <t>SprayLk</t>
  </si>
  <si>
    <t>VetMed</t>
  </si>
  <si>
    <t>20035/25</t>
  </si>
  <si>
    <t>Apr, May, Jun</t>
  </si>
  <si>
    <t>Jul</t>
  </si>
  <si>
    <t>Aug</t>
  </si>
  <si>
    <t>Sep</t>
  </si>
  <si>
    <t>Oct</t>
  </si>
  <si>
    <t>Nov</t>
  </si>
  <si>
    <t>Dec</t>
  </si>
  <si>
    <t>Jan</t>
  </si>
  <si>
    <t>Feb</t>
  </si>
  <si>
    <t>Mar</t>
  </si>
  <si>
    <t>Correct Distributions for Lease</t>
  </si>
  <si>
    <t>Mar 31 Backup (Brad's Entry)</t>
  </si>
  <si>
    <t xml:space="preserve">Difference between </t>
  </si>
  <si>
    <t>2012-13 Expense - Brad's Entry</t>
  </si>
  <si>
    <t>Jrnl 240328</t>
  </si>
  <si>
    <t>reversed on May 31, 2012</t>
  </si>
  <si>
    <t>Apr May June Expense</t>
  </si>
  <si>
    <t>Jrnl 240334</t>
  </si>
  <si>
    <t>Record AprMayJun 2012/13 Rent</t>
  </si>
  <si>
    <t>Offsetting</t>
  </si>
  <si>
    <t>Acct 20999</t>
  </si>
  <si>
    <t>as at</t>
  </si>
  <si>
    <t>Entry to 20999</t>
  </si>
  <si>
    <t>Jul - Re Row 16 Diff.</t>
  </si>
  <si>
    <t>Record July 2012/13 Rent</t>
  </si>
  <si>
    <t>Reconciliation of Account 20999 to March 31, 2013</t>
  </si>
  <si>
    <t>Mar 31 Worksheet</t>
  </si>
  <si>
    <t>Difference</t>
  </si>
  <si>
    <t>Original entry to 20999</t>
  </si>
  <si>
    <t>Denise</t>
  </si>
  <si>
    <t>Proof - Sum of PS and Journals</t>
  </si>
  <si>
    <t>GST Credit</t>
  </si>
  <si>
    <t>Account 20999</t>
  </si>
  <si>
    <t>affecting accounts, compared to</t>
  </si>
  <si>
    <t xml:space="preserve">what total Expense &amp; 20025 </t>
  </si>
  <si>
    <t>is expected to be.</t>
  </si>
  <si>
    <t>After June Expense</t>
  </si>
  <si>
    <t>Less Future entries</t>
  </si>
  <si>
    <t>(Rows 28 to 38)</t>
  </si>
  <si>
    <t>Reconciliation of Distributions by Lease</t>
  </si>
  <si>
    <t>AHS (2 accts)</t>
  </si>
  <si>
    <t>Atco</t>
  </si>
  <si>
    <t>Dundee</t>
  </si>
  <si>
    <t>Dundee # 2</t>
  </si>
  <si>
    <t>GWL</t>
  </si>
  <si>
    <t>Impark</t>
  </si>
  <si>
    <t>Vet Med</t>
  </si>
  <si>
    <t>Expensed</t>
  </si>
  <si>
    <t>20025</t>
  </si>
  <si>
    <t>PS Charged to Accounts</t>
  </si>
  <si>
    <t>Brad's Entry to 20999</t>
  </si>
  <si>
    <t>Q1 Entry (Denise's)</t>
  </si>
  <si>
    <t>Correct GST Errors                    Jul</t>
  </si>
  <si>
    <t>Final Balance at March 31, 2013</t>
  </si>
  <si>
    <t>Expense/Liability should be</t>
  </si>
  <si>
    <t>(as calculated with correct GST)</t>
  </si>
  <si>
    <t>Expense</t>
  </si>
  <si>
    <t>Final Distributions Expected</t>
  </si>
  <si>
    <t>0000240328</t>
  </si>
  <si>
    <t>20999</t>
  </si>
  <si>
    <t>Reverse 2012/13 Rent Payment</t>
  </si>
  <si>
    <t>0000240334</t>
  </si>
  <si>
    <t>0000249115</t>
  </si>
  <si>
    <t>Prepaid Leases for August 2012</t>
  </si>
  <si>
    <t>Record early lease payments as</t>
  </si>
  <si>
    <t>0000249246</t>
  </si>
  <si>
    <t>Reclass AP Debit Bal to AR Aug</t>
  </si>
  <si>
    <t>Reclassify AP Debit Balances t</t>
  </si>
  <si>
    <t>0000249308</t>
  </si>
  <si>
    <t>Defer Future Liab Aug/12</t>
  </si>
  <si>
    <t>Clear deferred &amp; liabilities A</t>
  </si>
  <si>
    <t>0000249451</t>
  </si>
  <si>
    <t>Reclassify Credit AR to AP Aug</t>
  </si>
  <si>
    <t>LEASE07201</t>
  </si>
  <si>
    <t>Record Lease for July 2012</t>
  </si>
  <si>
    <t>10084602</t>
  </si>
  <si>
    <t>LEASE82012</t>
  </si>
  <si>
    <t>Record lease for August 2012</t>
  </si>
  <si>
    <t>0000251433</t>
  </si>
  <si>
    <t>Prepaid Leases for Sept 2012</t>
  </si>
  <si>
    <t>Record early lease payments fo</t>
  </si>
  <si>
    <t>0000251454</t>
  </si>
  <si>
    <t>Reclass AP Debit Balance Sept</t>
  </si>
  <si>
    <t>0000252070</t>
  </si>
  <si>
    <t>0000252083</t>
  </si>
  <si>
    <t>Defer Future Liab Sept/12</t>
  </si>
  <si>
    <t>LEASE92012</t>
  </si>
  <si>
    <t>Leases for September 2012</t>
  </si>
  <si>
    <t>Jennifer Tobin</t>
  </si>
  <si>
    <t>20999 - Short-Term Liability - Institutional Adjustments</t>
  </si>
  <si>
    <t>Account Details</t>
  </si>
  <si>
    <t>Reclassify AP debit balance to AR</t>
  </si>
  <si>
    <t>Defer Future Liability - Sep 12</t>
  </si>
  <si>
    <t>Balance for Period 6</t>
  </si>
  <si>
    <t>Barbara Romman</t>
  </si>
  <si>
    <t>Institutional adjustments for liabilities, used for high level entries to ensure accurate financial statement reporting.</t>
  </si>
  <si>
    <t>Preparer:</t>
  </si>
  <si>
    <t>Not Applicable</t>
  </si>
  <si>
    <t>Email:</t>
  </si>
  <si>
    <t>jctobin@ucalgary.ca</t>
  </si>
  <si>
    <t>n/a</t>
  </si>
  <si>
    <t>Amount CAD</t>
  </si>
  <si>
    <t>Prepaid Lease for Sep</t>
  </si>
  <si>
    <t>Reclassify AR to AP transfer from 12999</t>
  </si>
  <si>
    <t>Reclassify Debit AP to AR Sept</t>
  </si>
  <si>
    <t>Reclassify Credit AR to AP Sept</t>
  </si>
  <si>
    <t>Clear deferred &amp; liabilities Sept</t>
  </si>
  <si>
    <t>Lease: Rev 12-13 Rent Expense</t>
  </si>
  <si>
    <t>Lease: Record 3 months of rent</t>
  </si>
  <si>
    <t>Lease: Adjust Apr-Jun 2012</t>
  </si>
  <si>
    <t>Lease: Record Jul 2012 rent</t>
  </si>
  <si>
    <t>Lease: Record Aug 2012 rent</t>
  </si>
  <si>
    <t>Lease: Record Sept 2012 rent</t>
  </si>
  <si>
    <t>Fiscal 2012/2013 Leases:</t>
  </si>
  <si>
    <t>VENDOR NAME</t>
  </si>
  <si>
    <t>Alberta Health Services</t>
  </si>
  <si>
    <t>ATCO Structures</t>
  </si>
  <si>
    <t>Dundee Realty Management</t>
  </si>
  <si>
    <t>906 8th Avenue Sw (DTC)</t>
  </si>
  <si>
    <t>GWL Realty Advisors</t>
  </si>
  <si>
    <t>Imperial Parking</t>
  </si>
  <si>
    <t>Minister of Finance (ERRB)</t>
  </si>
  <si>
    <t>Northwest Healthcare (Garneau)</t>
  </si>
  <si>
    <t>Northwest Healthcare (Sunridge)</t>
  </si>
  <si>
    <t>Northwest Healthcare(Rocky)</t>
  </si>
  <si>
    <t>483422 Alberta Ltd(VetMed)</t>
  </si>
  <si>
    <t>Total Payable</t>
  </si>
  <si>
    <t>INVOICE #</t>
  </si>
  <si>
    <t>Invoice:</t>
  </si>
  <si>
    <t>YEAR12-13</t>
  </si>
  <si>
    <t>CA21180</t>
  </si>
  <si>
    <t>YEAR12-13A</t>
  </si>
  <si>
    <t>YEAR12-13-2</t>
  </si>
  <si>
    <t>YEAR12-13-1</t>
  </si>
  <si>
    <t>Inv: YEAR12--13</t>
  </si>
  <si>
    <t>YEAR12-13CR</t>
  </si>
  <si>
    <t>VOUCHER ID</t>
  </si>
  <si>
    <t>01052727</t>
  </si>
  <si>
    <t>01052731</t>
  </si>
  <si>
    <t>01064315</t>
  </si>
  <si>
    <t>01055877</t>
  </si>
  <si>
    <t>01052743</t>
  </si>
  <si>
    <t>01052761</t>
  </si>
  <si>
    <t>01052792</t>
  </si>
  <si>
    <t>01052806</t>
  </si>
  <si>
    <t>01052818</t>
  </si>
  <si>
    <t>01052886</t>
  </si>
  <si>
    <t>01062484</t>
  </si>
  <si>
    <t>Total Liability in 20005 AP Trade</t>
  </si>
  <si>
    <t>APY1400</t>
  </si>
  <si>
    <t>Balance at Month End</t>
  </si>
  <si>
    <t>Prepaid Amounts JULY</t>
  </si>
  <si>
    <t>Explanation:</t>
  </si>
  <si>
    <t xml:space="preserve">To record Prepayment of Leases for each month.  The above leases are due and payable on the first day of each month, but SCM creates payment in </t>
  </si>
  <si>
    <t>advance, so it will reach the client by the due date.  Therefore, each month end, the APY1400 sub ledger &amp; GL are understated by the value of these</t>
  </si>
  <si>
    <t>prepaid leases, and these must be corrected monthly by a reversing journal entry for the duration of these leases.</t>
  </si>
  <si>
    <t xml:space="preserve">Instructions:  </t>
  </si>
  <si>
    <t>Each month, enter the amount shown for each lease payment under the APY1400 column.  This represents the amount showing in the AP Sub Ledger as outstanding.</t>
  </si>
  <si>
    <t>The amount to be recorded as Prepaid is the "Balance at Month End" for each Lease, less the amount shown on the APY1400 (representing amounts paid in advance of due date)</t>
  </si>
  <si>
    <t>Update the formula in Row 31 each month to calculate the difference between APY and Balance at Month End for the current period.</t>
  </si>
  <si>
    <t>63220-14999</t>
  </si>
  <si>
    <t>Prepaid Leases for September 2012</t>
  </si>
  <si>
    <t>Journal Entry</t>
  </si>
  <si>
    <t>REVERSING</t>
  </si>
  <si>
    <t>NOTE:  If the APY1400 Sub Ledger report is not provided for the month, you may query the unpaid balanced</t>
  </si>
  <si>
    <t xml:space="preserve">from PeopleSoft by querying each Voucher ID, sample is below: </t>
  </si>
  <si>
    <t>Northwest Healthcare invoice YEAR12-13-2 (Voucher Unpaid balance)</t>
  </si>
  <si>
    <t>Financial Reporting Reviewer:</t>
  </si>
  <si>
    <t>Routing Instructions:</t>
  </si>
  <si>
    <t>Upon completion - send this reconciliation worksheet (by attaching it to an email) to acctrecs@ucalgary.ca</t>
  </si>
  <si>
    <t>If this account has an assigned Department based Reviewer, forward this reconciliation to them, and they will then</t>
  </si>
  <si>
    <t xml:space="preserve">  forward to acctrecs@ucalgary.ca once it has been reviewed.</t>
  </si>
  <si>
    <t>Department based Reviewer:</t>
  </si>
  <si>
    <t>Balance Sheet Account Reconciliation (SAMPLE)</t>
  </si>
  <si>
    <t>Purpose of Balance Sheet Account Reconciliations:</t>
  </si>
  <si>
    <t xml:space="preserve">Balance Sheet reconciliations are performed to ensure the integrity of all transactions in the account.  Items need to be appropriately coded into correct accounts and the age of the item needs to be appropriate for the use of the account.  Performing regular balance sheet reconciliations greatly increases the University's ability to proactively identify and resolve issues that could result in misstatements of its financial records and lead to substantial write-offs. </t>
  </si>
  <si>
    <t xml:space="preserve">Reconciliations completed on a monthly basis are a continuation of the previous month's outstanding transactions.  Because of this continuity, cells such as Account Name &amp; Description, Purpose of Account and Preparer and Reviewer's name and contact information do not need to be updated monthly unless there is a change. </t>
  </si>
  <si>
    <t>Reviewing and Submitting</t>
  </si>
  <si>
    <r>
      <rPr>
        <sz val="10"/>
        <rFont val="Symbol"/>
        <family val="1"/>
      </rPr>
      <t>¨</t>
    </r>
    <r>
      <rPr>
        <sz val="10"/>
        <rFont val="Calibri"/>
        <family val="2"/>
      </rPr>
      <t xml:space="preserve">The reconciliation must be reviewed by the Department based Reviewer (if applicable) and then forwarded as an attachment by email to acctrecs@ucalgary.ca.
</t>
    </r>
    <r>
      <rPr>
        <sz val="10"/>
        <rFont val="Symbol"/>
        <family val="1"/>
      </rPr>
      <t>¨</t>
    </r>
    <r>
      <rPr>
        <sz val="10"/>
        <rFont val="Calibri"/>
        <family val="2"/>
      </rPr>
      <t>Balance Sheet Account Reconciliations are due on Business Day 12 during the fiscal year, and Business Day 7 at fiscal year end (note year-end deadlines will be confirmed annually).</t>
    </r>
  </si>
  <si>
    <r>
      <rPr>
        <sz val="10"/>
        <rFont val="Symbol"/>
        <family val="1"/>
      </rPr>
      <t>¨</t>
    </r>
    <r>
      <rPr>
        <sz val="10"/>
        <rFont val="Calibri"/>
        <family val="2"/>
      </rPr>
      <t xml:space="preserve">Each reconciliation must  be on a separate excel workbook.
</t>
    </r>
    <r>
      <rPr>
        <sz val="10"/>
        <rFont val="Symbol"/>
        <family val="1"/>
      </rPr>
      <t>¨</t>
    </r>
    <r>
      <rPr>
        <sz val="10"/>
        <rFont val="Calibri"/>
        <family val="2"/>
      </rPr>
      <t xml:space="preserve">Use this template for the first reconciliation for each account.  Subsequent reconciliations will be prepared by creating a copy of the previous month's reconciliation to ensure continuity. Rename the copy  for the current month.
</t>
    </r>
    <r>
      <rPr>
        <sz val="10"/>
        <rFont val="Symbol"/>
        <family val="1"/>
      </rPr>
      <t>¨</t>
    </r>
    <r>
      <rPr>
        <sz val="10"/>
        <rFont val="Calibri"/>
        <family val="2"/>
      </rPr>
      <t xml:space="preserve">All reconciliations must balance to the PeopleSoft General Ledger account balance.
</t>
    </r>
    <r>
      <rPr>
        <sz val="10"/>
        <rFont val="Symbol"/>
        <family val="1"/>
      </rPr>
      <t>¨</t>
    </r>
    <r>
      <rPr>
        <sz val="10"/>
        <rFont val="Calibri"/>
        <family val="2"/>
      </rPr>
      <t xml:space="preserve">Naming convention for all balance sheet reconciliation files should be "Account" followed by "Faculty or Department Name" followed by the "MMMYY" for the period being reconciled.  e.g. "20190QatarMar2012.xlsx"
</t>
    </r>
    <r>
      <rPr>
        <sz val="10"/>
        <rFont val="Symbol"/>
        <family val="1"/>
      </rPr>
      <t>¨</t>
    </r>
    <r>
      <rPr>
        <sz val="11"/>
        <rFont val="Calibri"/>
        <family val="2"/>
      </rPr>
      <t>If supporting documentation is available for the account, copy and paste it to the Supporting Documentation sheet.  For example, a lease amortization schedule, a sub-module report.</t>
    </r>
  </si>
  <si>
    <r>
      <rPr>
        <sz val="10"/>
        <rFont val="Symbol"/>
        <family val="1"/>
      </rPr>
      <t>¨</t>
    </r>
    <r>
      <rPr>
        <sz val="10"/>
        <rFont val="Calibri"/>
        <family val="2"/>
      </rPr>
      <t xml:space="preserve">Obtain a general ledger account balance from the General Ledger/Inquiry screen and copy the screen to the PS Ledger Balance sheet (see Detailed PS Instructions) .
</t>
    </r>
    <r>
      <rPr>
        <sz val="10"/>
        <rFont val="Symbol"/>
        <family val="1"/>
      </rPr>
      <t>¨</t>
    </r>
    <r>
      <rPr>
        <sz val="10"/>
        <rFont val="Calibri"/>
        <family val="2"/>
      </rPr>
      <t>Enter the current balance in Cell H12 of the Reconciliation Template.</t>
    </r>
  </si>
  <si>
    <r>
      <rPr>
        <sz val="10"/>
        <rFont val="Symbol"/>
        <family val="1"/>
      </rPr>
      <t>¨</t>
    </r>
    <r>
      <rPr>
        <sz val="10"/>
        <rFont val="Calibri"/>
        <family val="2"/>
      </rPr>
      <t xml:space="preserve">Fill-in the blue-highlighted cells that match the type of account that is being reconciled (i.e. the account either has a sub-module, or not)
</t>
    </r>
    <r>
      <rPr>
        <sz val="10"/>
        <rFont val="Symbol"/>
        <family val="1"/>
      </rPr>
      <t>¨</t>
    </r>
    <r>
      <rPr>
        <sz val="10"/>
        <rFont val="Calibri"/>
        <family val="2"/>
      </rPr>
      <t>Those accounts without a sub-module will list the transaction(s) of the account starting on line 18.</t>
    </r>
  </si>
  <si>
    <r>
      <rPr>
        <sz val="10"/>
        <rFont val="Symbol"/>
        <family val="1"/>
      </rPr>
      <t>¨</t>
    </r>
    <r>
      <rPr>
        <sz val="10"/>
        <rFont val="Calibri"/>
        <family val="2"/>
      </rPr>
      <t xml:space="preserve">This field is to be used only where the account is a sub-module controlled account, i.e. Accounts Payable and Accounts Receivable, otherwise, skip this step and proceed to Details of Account.
</t>
    </r>
    <r>
      <rPr>
        <sz val="10"/>
        <rFont val="Symbol"/>
        <family val="1"/>
      </rPr>
      <t>¨</t>
    </r>
    <r>
      <rPr>
        <sz val="10"/>
        <rFont val="Calibri"/>
        <family val="2"/>
      </rPr>
      <t xml:space="preserve">The sub-module report must be copied onto the Supporting Documentation sheet.  The balance of the report is to be linked or copied to the reconciliation sheet (cell G11).   Linking the cell to the Sub-module report is preferable as it elimimates errors.
</t>
    </r>
    <r>
      <rPr>
        <sz val="10"/>
        <rFont val="Symbol"/>
        <family val="1"/>
      </rPr>
      <t>¨</t>
    </r>
    <r>
      <rPr>
        <sz val="10"/>
        <rFont val="Calibri"/>
        <family val="2"/>
      </rPr>
      <t>Sub-module reports are expected to balance to the PeopleSoft GL balance.  Any discrepancies must be identified and listed under the Reconciling Item(s) section.</t>
    </r>
  </si>
  <si>
    <r>
      <rPr>
        <sz val="10"/>
        <rFont val="Symbol"/>
        <family val="1"/>
      </rPr>
      <t>¨</t>
    </r>
    <r>
      <rPr>
        <sz val="10"/>
        <rFont val="Calibri"/>
        <family val="2"/>
      </rPr>
      <t>Accounts without a sub-module will use this section to list the transactions that are included in the outstanding account balance.</t>
    </r>
    <r>
      <rPr>
        <sz val="10"/>
        <rFont val="Symbol"/>
        <family val="1"/>
      </rPr>
      <t xml:space="preserve">
¨</t>
    </r>
    <r>
      <rPr>
        <sz val="10"/>
        <rFont val="Calibri"/>
        <family val="2"/>
      </rPr>
      <t xml:space="preserve">Each month the new transactions need to be added to the Current Outstanding Items sheet.  Identify matching transactions that sum to zero.  Cut and paste these items to the Cleared Items sheet so that only current outstanding items remain. Make sure the CAD Amount column on the Cleared Items tab always equals zero. (see Detailed PS Instructions).  The Cleared Items tab may be cleared at the start of each fiscal year.
</t>
    </r>
    <r>
      <rPr>
        <sz val="10"/>
        <rFont val="Symbol"/>
        <family val="1"/>
      </rPr>
      <t>¨</t>
    </r>
    <r>
      <rPr>
        <sz val="10"/>
        <rFont val="Calibri"/>
        <family val="2"/>
      </rPr>
      <t xml:space="preserve">The remaining detail items on the Current Outstanding Items sheet make up the new balance for the account for the current period.  Double check that the total in the CAD Amount column matches the PeopleSoft GL Balance.
</t>
    </r>
    <r>
      <rPr>
        <sz val="10"/>
        <rFont val="Symbol"/>
        <family val="1"/>
      </rPr>
      <t>¨</t>
    </r>
    <r>
      <rPr>
        <sz val="10"/>
        <rFont val="Calibri"/>
        <family val="2"/>
      </rPr>
      <t xml:space="preserve">Ensure that you have either filtered out or deleted all transactions that are not UCALG Business Unit.
</t>
    </r>
    <r>
      <rPr>
        <sz val="10"/>
        <rFont val="Symbol"/>
        <family val="1"/>
      </rPr>
      <t>¨</t>
    </r>
    <r>
      <rPr>
        <sz val="10"/>
        <rFont val="Calibri"/>
        <family val="2"/>
      </rPr>
      <t>Some accounts require the use of additional columns to help you sort and separate different types of transactions.  If desired, fill in the additional columns on the Current Outstanding Items sheet (see Detailed PS Instructions sheet).   Where appropriate, use a Pivot table to provide groupings of transactions, taking care to ensure that sufficient relevant information is still included so proper analysis can be done (i.e. date, category of transactions).</t>
    </r>
    <r>
      <rPr>
        <sz val="10"/>
        <rFont val="Symbol"/>
        <family val="1"/>
      </rPr>
      <t xml:space="preserve">
¨</t>
    </r>
    <r>
      <rPr>
        <sz val="10"/>
        <rFont val="Calibri"/>
        <family val="2"/>
      </rPr>
      <t xml:space="preserve">Fill in the details of account on the reconciliation sheet using transaction descriptions that can be easily recognized by Reviewers and Auditors.  This may or may not be clear from the Line Description or Description fields in PeopleSoft to individuals outside the department where the reconciliation originated.  Some items may need additional investigation to determine the appropriate details, i.e. sub-ledger charges.
</t>
    </r>
    <r>
      <rPr>
        <sz val="10"/>
        <rFont val="Symbol"/>
        <family val="1"/>
      </rPr>
      <t>¨</t>
    </r>
    <r>
      <rPr>
        <sz val="10"/>
        <rFont val="Calibri"/>
        <family val="2"/>
      </rPr>
      <t>If the volume of transactions is high, a pivot table may be created to sort transactions by Reconciliation Status and Details of Account, or other fields (i.e. Source) if this is helpful.  The use of a pivot table can also be used for easier sorting and reporting of transaction information into the Reconciliation Template (see Detailed PS Instructions).
Ensure that only appropriate items are recorded in the Details of Account area of the reconciliation,  all other items which require corrective action must be listed in the Reconciling Item(s) area.</t>
    </r>
  </si>
  <si>
    <t>If an amount appears in the difference cell, these items must be explained separately under Reconciling Item(s) section.</t>
  </si>
  <si>
    <t>The Reconciling Item(s) section will be required when the account balance has not fully been explained with either the Sub-module Report Balance and/or the Details of Account.  Items that will be listed in this section will be those that are not appropriate in the account and where a correcting entry is required to clear it.  These items should be cleared in the month when the reconciliation is completed.</t>
  </si>
  <si>
    <t>Reconciling Items</t>
  </si>
  <si>
    <r>
      <rPr>
        <sz val="10"/>
        <rFont val="Symbol"/>
        <family val="1"/>
      </rPr>
      <t>¨</t>
    </r>
    <r>
      <rPr>
        <sz val="10"/>
        <rFont val="Calibri"/>
        <family val="2"/>
      </rPr>
      <t xml:space="preserve">List the items separately with a description, proposed corrective action and date to be processed that totals the amount of the difference between PeopleSoft General Ledger Balance and the Sub-module or Details of account totals.
</t>
    </r>
    <r>
      <rPr>
        <sz val="10"/>
        <rFont val="Symbol"/>
        <family val="1"/>
      </rPr>
      <t>¨</t>
    </r>
    <r>
      <rPr>
        <sz val="10"/>
        <rFont val="Calibri"/>
        <family val="2"/>
      </rPr>
      <t>In the case of sub-module accounts, all items that make up the difference between the Sub-module Report and the PeopleSoft General Ledger Balance will belong in this area.</t>
    </r>
  </si>
  <si>
    <t>The Unreconciled Balance must be zero.</t>
  </si>
  <si>
    <t>At the ledger inquiry screen, click on add a new value</t>
  </si>
  <si>
    <t>enter any character in the inquiry name box and click on search - creare ledger inquiry???</t>
  </si>
  <si>
    <t>From Period 1 to Period X (the current month being reconciled)</t>
  </si>
  <si>
    <t>Manually picking up prior year's balance</t>
  </si>
  <si>
    <t>If the prior has not been closed, the prior year's balance must be added to the opening balance. Follow the steps above change fiscal year to prior year and choose from period 1 to 12.  Add the prior year's balance to the balance obtained in the current year.</t>
  </si>
  <si>
    <t>The Excel spreadsheet is usually sitting in the task bar</t>
  </si>
  <si>
    <r>
      <rPr>
        <sz val="10"/>
        <rFont val="Symbol"/>
        <family val="1"/>
      </rPr>
      <t>¨</t>
    </r>
    <r>
      <rPr>
        <sz val="10"/>
        <rFont val="Arial"/>
        <family val="2"/>
      </rPr>
      <t>Open the Excel Spreadsheet</t>
    </r>
  </si>
  <si>
    <r>
      <rPr>
        <sz val="10"/>
        <rFont val="Symbol"/>
        <family val="1"/>
      </rPr>
      <t>¨</t>
    </r>
    <r>
      <rPr>
        <sz val="10"/>
        <rFont val="Arial"/>
        <family val="2"/>
      </rPr>
      <t>Copy and Paste the current transactions onto the Current Outstanding Items tab of the reconciliation, adding them to the end of the sheet which contains all prior period's outstanding items.</t>
    </r>
  </si>
  <si>
    <r>
      <rPr>
        <sz val="10"/>
        <rFont val="Symbol"/>
        <family val="1"/>
      </rPr>
      <t>¨</t>
    </r>
    <r>
      <rPr>
        <sz val="10"/>
        <rFont val="Arial"/>
        <family val="2"/>
      </rPr>
      <t>Ensure that the total  CAD Amount column on the Current Outstanding Items tab sums to the screen shot of PeopleSoft GL Balance for the reconciling period.</t>
    </r>
  </si>
  <si>
    <r>
      <rPr>
        <sz val="10"/>
        <rFont val="Symbol"/>
        <family val="1"/>
      </rPr>
      <t>¨</t>
    </r>
    <r>
      <rPr>
        <sz val="10"/>
        <rFont val="Arial"/>
        <family val="2"/>
      </rPr>
      <t xml:space="preserve">Add two columns to the right of the data. Column headings are to be named </t>
    </r>
    <r>
      <rPr>
        <i/>
        <sz val="10"/>
        <rFont val="Arial"/>
        <family val="2"/>
      </rPr>
      <t>Reconciliation Description</t>
    </r>
    <r>
      <rPr>
        <sz val="10"/>
        <rFont val="Arial"/>
        <family val="2"/>
      </rPr>
      <t xml:space="preserve"> and </t>
    </r>
    <r>
      <rPr>
        <i/>
        <sz val="10"/>
        <rFont val="Arial"/>
        <family val="2"/>
      </rPr>
      <t>Reconciling Status</t>
    </r>
    <r>
      <rPr>
        <sz val="10"/>
        <rFont val="Arial"/>
        <family val="2"/>
      </rPr>
      <t xml:space="preserve">.
</t>
    </r>
    <r>
      <rPr>
        <sz val="10"/>
        <rFont val="Symbol"/>
        <family val="1"/>
      </rPr>
      <t>¨</t>
    </r>
    <r>
      <rPr>
        <sz val="10"/>
        <rFont val="Arial"/>
        <family val="2"/>
      </rPr>
      <t xml:space="preserve">The Reconcilitiation Description is a description that reviewers/auditors can understand without asking questions.
</t>
    </r>
    <r>
      <rPr>
        <sz val="10"/>
        <rFont val="Symbol"/>
        <family val="1"/>
      </rPr>
      <t>¨</t>
    </r>
    <r>
      <rPr>
        <sz val="10"/>
        <rFont val="Arial"/>
        <family val="2"/>
      </rPr>
      <t>Reconciling Status is used to dictate where the transaction belongs on the reconciliation sheet; either in detailed transactions or reconciling items.</t>
    </r>
  </si>
  <si>
    <r>
      <rPr>
        <sz val="10"/>
        <rFont val="Symbol"/>
        <family val="1"/>
      </rPr>
      <t>¨</t>
    </r>
    <r>
      <rPr>
        <sz val="10"/>
        <rFont val="Arial"/>
        <family val="2"/>
      </rPr>
      <t>If the account has many transactions, ie. 20+ transactions; a pivot table may be created using the reconciliation status and reconciliation description columns to easily sort and view data.  This data can then be copied and pasted into the reconcilation sheet.</t>
    </r>
  </si>
  <si>
    <t>Information for the first reconciliation of the Current Fiscal Year</t>
  </si>
  <si>
    <t xml:space="preserve">To obtain all transaction details use start date 2012/04/01 to ensure that all opening balances are picked up.  The opening balances (journal ID's beginning with a CL) do not contain details, however will equal those items remaining on the March 31, 2012 account reconciliation. Verify that outstanding entries from March match the CL entries in April. The March entries with the details should be kept and the April CL entries deleted. </t>
  </si>
  <si>
    <t>acctrecs@ucalgary.ca</t>
  </si>
  <si>
    <t>Balance must always be zero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</si>
</sst>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00"/>
    <numFmt numFmtId="166" formatCode="mmmm\ dd\,\ yyyy"/>
    <numFmt numFmtId="167" formatCode="yyyy/mm/dd"/>
  </numFmts>
  <fonts count="68">
    <font>
      <sz val="10"/>
      <name val="Arial"/>
      <family val="0"/>
    </font>
    <font>
      <sz val="11"/>
      <color indexed="8"/>
      <name val="Calibri"/>
      <family val="2"/>
    </font>
    <font>
      <sz val="8"/>
      <name val="Tahoma"/>
      <family val="2"/>
    </font>
    <font>
      <b/>
      <sz val="8"/>
      <name val="Tahoma"/>
      <family val="2"/>
    </font>
    <font>
      <b/>
      <sz val="10"/>
      <name val="Arial"/>
      <family val="2"/>
    </font>
    <font>
      <sz val="9"/>
      <name val="Tahoma"/>
      <family val="2"/>
    </font>
    <font>
      <b/>
      <sz val="9"/>
      <name val="Tahoma"/>
      <family val="2"/>
    </font>
    <font>
      <b/>
      <sz val="10"/>
      <name val="Arial Unicode MS"/>
      <family val="2"/>
    </font>
    <font>
      <i/>
      <sz val="10"/>
      <name val="Arial"/>
      <family val="2"/>
    </font>
    <font>
      <sz val="10"/>
      <name val="Arial Unicode MS"/>
      <family val="2"/>
    </font>
    <font>
      <sz val="10"/>
      <name val="Calibri"/>
      <family val="2"/>
    </font>
    <font>
      <b/>
      <sz val="9"/>
      <name val="Arial Unicode MS"/>
      <family val="2"/>
    </font>
    <font>
      <sz val="10"/>
      <name val="Symbol"/>
      <family val="1"/>
    </font>
    <font>
      <sz val="11"/>
      <name val="Calibri"/>
      <family val="2"/>
    </font>
    <font>
      <u val="single"/>
      <sz val="10"/>
      <color indexed="12"/>
      <name val="Arial"/>
      <family val="2"/>
    </font>
    <font>
      <sz val="14"/>
      <name val="Calibri"/>
      <family val="2"/>
    </font>
    <font>
      <b/>
      <sz val="10"/>
      <name val="Calibri"/>
      <family val="2"/>
    </font>
    <font>
      <sz val="12"/>
      <name val="Calibri"/>
      <family val="2"/>
    </font>
    <font>
      <sz val="8"/>
      <name val="Calibri"/>
      <family val="2"/>
    </font>
    <font>
      <b/>
      <sz val="11"/>
      <name val="Calibri"/>
      <family val="2"/>
    </font>
    <font>
      <b/>
      <sz val="12"/>
      <name val="Calibri"/>
      <family val="2"/>
    </font>
    <font>
      <sz val="10"/>
      <color indexed="8"/>
      <name val="Calibri"/>
      <family val="2"/>
    </font>
    <font>
      <sz val="10"/>
      <color indexed="62"/>
      <name val="Calibri"/>
      <family val="2"/>
    </font>
    <font>
      <sz val="10"/>
      <color indexed="62"/>
      <name val="Arial"/>
      <family val="2"/>
    </font>
    <font>
      <sz val="10"/>
      <color indexed="10"/>
      <name val="Calibri"/>
      <family val="2"/>
    </font>
    <font>
      <u val="single"/>
      <sz val="10"/>
      <name val="Calibri"/>
      <family val="2"/>
    </font>
    <font>
      <b/>
      <sz val="14"/>
      <name val="Calibri"/>
      <family val="2"/>
    </font>
    <font>
      <b/>
      <i/>
      <sz val="10"/>
      <name val="Arial"/>
      <family val="2"/>
    </font>
    <font>
      <i/>
      <strik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4" tint="-0.24997000396251678"/>
      <name val="Calibri"/>
      <family val="2"/>
    </font>
    <font>
      <sz val="10"/>
      <color theme="4" tint="-0.24997000396251678"/>
      <name val="Arial"/>
      <family val="2"/>
    </font>
    <font>
      <sz val="10"/>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99"/>
        <bgColor indexed="64"/>
      </patternFill>
    </fill>
    <fill>
      <patternFill patternType="solid">
        <fgColor indexed="22"/>
        <bgColor indexed="64"/>
      </patternFill>
    </fill>
    <fill>
      <patternFill patternType="solid">
        <fgColor rgb="FF00B050"/>
        <bgColor indexed="64"/>
      </patternFill>
    </fill>
    <fill>
      <patternFill patternType="solid">
        <fgColor rgb="FFFFFF00"/>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thin"/>
    </border>
    <border>
      <left style="double"/>
      <right style="double"/>
      <top style="double"/>
      <bottom style="double"/>
    </border>
    <border>
      <left style="thin"/>
      <right/>
      <top/>
      <bottom/>
    </border>
    <border>
      <left/>
      <right style="thin"/>
      <top/>
      <bottom/>
    </border>
    <border>
      <left style="thin"/>
      <right/>
      <top style="thin"/>
      <bottom style="double"/>
    </border>
    <border>
      <left/>
      <right style="thin"/>
      <top style="thin"/>
      <bottom style="double"/>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style="thin"/>
      <top style="thin"/>
      <bottom style="double"/>
    </border>
    <border>
      <left/>
      <right/>
      <top style="thin"/>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bottom style="thin"/>
    </border>
    <border>
      <left style="double"/>
      <right style="double"/>
      <top/>
      <bottom style="double"/>
    </border>
    <border>
      <left style="thin"/>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0">
    <xf numFmtId="0" fontId="0" fillId="0" borderId="0" xfId="0" applyAlignment="1">
      <alignment/>
    </xf>
    <xf numFmtId="0" fontId="15" fillId="0" borderId="0" xfId="0" applyFont="1" applyAlignment="1">
      <alignment/>
    </xf>
    <xf numFmtId="0" fontId="16" fillId="0" borderId="0" xfId="0" applyFont="1" applyAlignment="1">
      <alignment/>
    </xf>
    <xf numFmtId="43" fontId="10" fillId="0" borderId="0" xfId="42" applyFont="1" applyAlignment="1">
      <alignment/>
    </xf>
    <xf numFmtId="4" fontId="10" fillId="0" borderId="0" xfId="0" applyNumberFormat="1" applyFont="1" applyAlignment="1">
      <alignment/>
    </xf>
    <xf numFmtId="43" fontId="10" fillId="0" borderId="0" xfId="42" applyFont="1" applyBorder="1" applyAlignment="1">
      <alignment/>
    </xf>
    <xf numFmtId="43" fontId="10" fillId="33" borderId="10" xfId="42" applyFont="1" applyFill="1" applyBorder="1" applyAlignment="1">
      <alignment/>
    </xf>
    <xf numFmtId="43" fontId="10" fillId="0" borderId="0" xfId="42" applyFont="1" applyAlignment="1">
      <alignment horizontal="right"/>
    </xf>
    <xf numFmtId="44" fontId="10" fillId="33" borderId="11" xfId="42" applyNumberFormat="1" applyFont="1" applyFill="1" applyBorder="1" applyAlignment="1">
      <alignment/>
    </xf>
    <xf numFmtId="0" fontId="10" fillId="0" borderId="0" xfId="0" applyFont="1" applyBorder="1" applyAlignment="1">
      <alignment/>
    </xf>
    <xf numFmtId="0" fontId="17"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Alignment="1">
      <alignment horizontal="center" wrapText="1"/>
    </xf>
    <xf numFmtId="4" fontId="16" fillId="0" borderId="0" xfId="0" applyNumberFormat="1" applyFont="1" applyAlignment="1">
      <alignment horizontal="left"/>
    </xf>
    <xf numFmtId="4" fontId="10" fillId="0" borderId="0" xfId="0" applyNumberFormat="1" applyFont="1" applyAlignment="1">
      <alignment horizontal="left"/>
    </xf>
    <xf numFmtId="4" fontId="16" fillId="0" borderId="0" xfId="0" applyNumberFormat="1" applyFont="1" applyAlignment="1">
      <alignment horizontal="left" vertical="center"/>
    </xf>
    <xf numFmtId="4" fontId="10" fillId="0" borderId="0" xfId="0" applyNumberFormat="1" applyFont="1" applyAlignment="1">
      <alignment horizontal="left" vertical="center"/>
    </xf>
    <xf numFmtId="0" fontId="0" fillId="0" borderId="0" xfId="0" applyFill="1" applyAlignment="1">
      <alignment/>
    </xf>
    <xf numFmtId="0" fontId="17" fillId="0" borderId="0" xfId="0" applyFont="1" applyFill="1" applyBorder="1" applyAlignment="1">
      <alignment horizontal="center"/>
    </xf>
    <xf numFmtId="0" fontId="10" fillId="0" borderId="0" xfId="0" applyFont="1" applyFill="1" applyBorder="1" applyAlignment="1">
      <alignment horizontal="left"/>
    </xf>
    <xf numFmtId="0" fontId="16" fillId="0" borderId="0" xfId="0" applyFont="1" applyBorder="1" applyAlignment="1">
      <alignment/>
    </xf>
    <xf numFmtId="4" fontId="10" fillId="0" borderId="0" xfId="0" applyNumberFormat="1" applyFont="1" applyBorder="1" applyAlignment="1">
      <alignment/>
    </xf>
    <xf numFmtId="43" fontId="10" fillId="0" borderId="0" xfId="42" applyFont="1" applyFill="1" applyAlignment="1">
      <alignment/>
    </xf>
    <xf numFmtId="0" fontId="10" fillId="0" borderId="0" xfId="0" applyFont="1" applyAlignment="1">
      <alignment/>
    </xf>
    <xf numFmtId="44" fontId="10" fillId="34" borderId="10" xfId="42" applyNumberFormat="1" applyFont="1" applyFill="1" applyBorder="1" applyAlignment="1">
      <alignment/>
    </xf>
    <xf numFmtId="0" fontId="18" fillId="0" borderId="0" xfId="0" applyFont="1" applyAlignment="1">
      <alignment horizontal="center" wrapText="1"/>
    </xf>
    <xf numFmtId="0" fontId="10" fillId="34" borderId="12" xfId="0" applyFont="1" applyFill="1" applyBorder="1" applyAlignment="1">
      <alignment horizontal="center"/>
    </xf>
    <xf numFmtId="164" fontId="10" fillId="34" borderId="12" xfId="0" applyNumberFormat="1" applyFont="1" applyFill="1" applyBorder="1" applyAlignment="1">
      <alignment/>
    </xf>
    <xf numFmtId="0" fontId="10" fillId="34" borderId="10" xfId="0" applyFont="1" applyFill="1" applyBorder="1" applyAlignment="1">
      <alignment horizontal="center"/>
    </xf>
    <xf numFmtId="43" fontId="10" fillId="6" borderId="0" xfId="42" applyFont="1" applyFill="1" applyAlignment="1">
      <alignment/>
    </xf>
    <xf numFmtId="0" fontId="45" fillId="0" borderId="0" xfId="64" applyFont="1" applyFill="1" applyAlignment="1">
      <alignment wrapText="1"/>
      <protection/>
    </xf>
    <xf numFmtId="0" fontId="10" fillId="0" borderId="0" xfId="0" applyFont="1" applyAlignment="1">
      <alignment horizontal="center" wrapText="1"/>
    </xf>
    <xf numFmtId="0" fontId="10" fillId="34" borderId="0" xfId="0" applyFont="1" applyFill="1" applyAlignment="1">
      <alignment horizontal="center" wrapText="1"/>
    </xf>
    <xf numFmtId="0" fontId="20" fillId="0" borderId="0" xfId="0" applyFont="1" applyAlignment="1">
      <alignment vertical="top"/>
    </xf>
    <xf numFmtId="0" fontId="63" fillId="34" borderId="0" xfId="64" applyFont="1" applyFill="1">
      <alignment/>
      <protection/>
    </xf>
    <xf numFmtId="0" fontId="63" fillId="6" borderId="0" xfId="64" applyFont="1" applyFill="1">
      <alignment/>
      <protection/>
    </xf>
    <xf numFmtId="0" fontId="16" fillId="6" borderId="0" xfId="0" applyFont="1" applyFill="1" applyAlignment="1">
      <alignment horizontal="left" wrapText="1"/>
    </xf>
    <xf numFmtId="43" fontId="10" fillId="9" borderId="0" xfId="42" applyFont="1" applyFill="1" applyAlignment="1">
      <alignment/>
    </xf>
    <xf numFmtId="0" fontId="10" fillId="9" borderId="0" xfId="0" applyFont="1" applyFill="1" applyAlignment="1">
      <alignment horizontal="left" wrapText="1"/>
    </xf>
    <xf numFmtId="0" fontId="10" fillId="0" borderId="0" xfId="0" applyFont="1" applyFill="1" applyAlignment="1">
      <alignment horizontal="center" vertical="center" wrapText="1"/>
    </xf>
    <xf numFmtId="0" fontId="10" fillId="0" borderId="0" xfId="0" applyFont="1" applyFill="1" applyAlignment="1">
      <alignment/>
    </xf>
    <xf numFmtId="0" fontId="4" fillId="0" borderId="0" xfId="0" applyFont="1" applyAlignment="1">
      <alignment/>
    </xf>
    <xf numFmtId="49" fontId="7" fillId="35" borderId="13" xfId="0" applyNumberFormat="1" applyFont="1" applyFill="1" applyBorder="1" applyAlignment="1">
      <alignment/>
    </xf>
    <xf numFmtId="43" fontId="7" fillId="35" borderId="13" xfId="42" applyFont="1" applyFill="1" applyBorder="1" applyAlignment="1">
      <alignment/>
    </xf>
    <xf numFmtId="0" fontId="8" fillId="0" borderId="0" xfId="0" applyFont="1" applyAlignment="1">
      <alignment/>
    </xf>
    <xf numFmtId="0" fontId="10" fillId="6" borderId="0" xfId="0" applyFont="1" applyFill="1" applyAlignment="1" quotePrefix="1">
      <alignment/>
    </xf>
    <xf numFmtId="0" fontId="10" fillId="9" borderId="0" xfId="0" applyFont="1" applyFill="1" applyBorder="1" applyAlignment="1">
      <alignment/>
    </xf>
    <xf numFmtId="0" fontId="63" fillId="0" borderId="0" xfId="64" applyFont="1" applyFill="1">
      <alignment/>
      <protection/>
    </xf>
    <xf numFmtId="0" fontId="10" fillId="9" borderId="0" xfId="0" applyFont="1" applyFill="1" applyAlignment="1">
      <alignment/>
    </xf>
    <xf numFmtId="0" fontId="10" fillId="0" borderId="0" xfId="0" applyFont="1" applyAlignment="1">
      <alignment horizontal="center"/>
    </xf>
    <xf numFmtId="0" fontId="10" fillId="6" borderId="0" xfId="0" applyFont="1" applyFill="1" applyAlignment="1">
      <alignment/>
    </xf>
    <xf numFmtId="0" fontId="0" fillId="0" borderId="0" xfId="0" applyFont="1" applyAlignment="1">
      <alignment horizontal="left" indent="1"/>
    </xf>
    <xf numFmtId="0" fontId="10" fillId="0" borderId="0" xfId="0" applyFont="1" applyAlignment="1">
      <alignment/>
    </xf>
    <xf numFmtId="0" fontId="16" fillId="0" borderId="0" xfId="0" applyFont="1" applyAlignment="1">
      <alignment vertical="top"/>
    </xf>
    <xf numFmtId="0" fontId="10" fillId="0" borderId="0" xfId="0" applyFont="1" applyAlignment="1">
      <alignment horizontal="left" wrapText="1"/>
    </xf>
    <xf numFmtId="0" fontId="10" fillId="0" borderId="0" xfId="0" applyFont="1" applyAlignment="1">
      <alignment horizontal="center" vertical="center" wrapText="1"/>
    </xf>
    <xf numFmtId="0" fontId="45" fillId="0" borderId="0" xfId="64" applyFont="1" applyFill="1" applyAlignment="1">
      <alignment/>
      <protection/>
    </xf>
    <xf numFmtId="0" fontId="10" fillId="0" borderId="0" xfId="0" applyFont="1" applyAlignment="1">
      <alignment vertical="top"/>
    </xf>
    <xf numFmtId="0" fontId="10" fillId="0" borderId="0" xfId="0" applyFont="1" applyFill="1" applyAlignment="1">
      <alignment horizontal="left" wrapText="1"/>
    </xf>
    <xf numFmtId="0" fontId="19" fillId="0" borderId="0" xfId="58" applyFont="1" applyFill="1" applyAlignment="1">
      <alignment horizontal="left"/>
      <protection/>
    </xf>
    <xf numFmtId="0" fontId="19" fillId="6" borderId="0" xfId="0" applyFont="1" applyFill="1" applyAlignment="1">
      <alignment vertical="top"/>
    </xf>
    <xf numFmtId="0" fontId="19" fillId="34" borderId="0" xfId="0" applyFont="1" applyFill="1" applyAlignment="1">
      <alignment vertical="top"/>
    </xf>
    <xf numFmtId="0" fontId="19" fillId="9" borderId="0" xfId="0" applyFont="1" applyFill="1" applyAlignment="1">
      <alignment vertical="top"/>
    </xf>
    <xf numFmtId="0" fontId="19" fillId="0" borderId="0" xfId="0" applyFont="1" applyFill="1" applyAlignment="1">
      <alignment vertical="top"/>
    </xf>
    <xf numFmtId="0" fontId="10" fillId="0" borderId="0" xfId="0" applyFont="1" applyFill="1" applyAlignment="1">
      <alignment horizontal="left" indent="1"/>
    </xf>
    <xf numFmtId="164" fontId="10" fillId="6" borderId="0" xfId="0" applyNumberFormat="1" applyFont="1" applyFill="1" applyAlignment="1">
      <alignment/>
    </xf>
    <xf numFmtId="0" fontId="10" fillId="0" borderId="0" xfId="0" applyFont="1" applyFill="1" applyAlignment="1">
      <alignment horizontal="left" wrapText="1"/>
    </xf>
    <xf numFmtId="0" fontId="20" fillId="0" borderId="0" xfId="58" applyFont="1" applyFill="1" applyAlignment="1">
      <alignment horizontal="left"/>
      <protection/>
    </xf>
    <xf numFmtId="0" fontId="10" fillId="0" borderId="0" xfId="0" applyFont="1" applyAlignment="1">
      <alignment horizontal="left" vertical="center" wrapText="1"/>
    </xf>
    <xf numFmtId="0" fontId="0" fillId="0" borderId="0" xfId="0" applyAlignment="1">
      <alignment wrapText="1"/>
    </xf>
    <xf numFmtId="0" fontId="0" fillId="0" borderId="0" xfId="0" applyFont="1" applyAlignment="1">
      <alignment wrapText="1"/>
    </xf>
    <xf numFmtId="0" fontId="9" fillId="0" borderId="0" xfId="63">
      <alignment/>
      <protection/>
    </xf>
    <xf numFmtId="43" fontId="9" fillId="0" borderId="0" xfId="63" applyNumberFormat="1">
      <alignment/>
      <protection/>
    </xf>
    <xf numFmtId="43" fontId="9" fillId="0" borderId="0" xfId="45" applyFont="1" applyAlignment="1">
      <alignment/>
    </xf>
    <xf numFmtId="0" fontId="10" fillId="0" borderId="0" xfId="63" applyFont="1">
      <alignment/>
      <protection/>
    </xf>
    <xf numFmtId="0" fontId="16" fillId="0" borderId="14" xfId="63" applyFont="1" applyFill="1" applyBorder="1" applyAlignment="1">
      <alignment horizontal="centerContinuous"/>
      <protection/>
    </xf>
    <xf numFmtId="0" fontId="16" fillId="0" borderId="15" xfId="63" applyFont="1" applyFill="1" applyBorder="1" applyAlignment="1">
      <alignment horizontal="centerContinuous"/>
      <protection/>
    </xf>
    <xf numFmtId="0" fontId="10" fillId="0" borderId="0" xfId="63" applyFont="1" applyBorder="1">
      <alignment/>
      <protection/>
    </xf>
    <xf numFmtId="0" fontId="16" fillId="19" borderId="14" xfId="63" applyFont="1" applyFill="1" applyBorder="1">
      <alignment/>
      <protection/>
    </xf>
    <xf numFmtId="0" fontId="16" fillId="0" borderId="15" xfId="63" applyFont="1" applyFill="1" applyBorder="1">
      <alignment/>
      <protection/>
    </xf>
    <xf numFmtId="0" fontId="16" fillId="18" borderId="15" xfId="63" applyFont="1" applyFill="1" applyBorder="1">
      <alignment/>
      <protection/>
    </xf>
    <xf numFmtId="0" fontId="10" fillId="0" borderId="0" xfId="63" applyFont="1" applyAlignment="1">
      <alignment horizontal="right"/>
      <protection/>
    </xf>
    <xf numFmtId="4" fontId="10" fillId="0" borderId="14" xfId="63" applyNumberFormat="1" applyFont="1" applyFill="1" applyBorder="1">
      <alignment/>
      <protection/>
    </xf>
    <xf numFmtId="4" fontId="10" fillId="0" borderId="15" xfId="63" applyNumberFormat="1" applyFont="1" applyFill="1" applyBorder="1">
      <alignment/>
      <protection/>
    </xf>
    <xf numFmtId="4" fontId="10" fillId="0" borderId="0" xfId="63" applyNumberFormat="1" applyFont="1" applyFill="1" applyBorder="1">
      <alignment/>
      <protection/>
    </xf>
    <xf numFmtId="4" fontId="10" fillId="0" borderId="0" xfId="63" applyNumberFormat="1" applyFont="1" applyBorder="1">
      <alignment/>
      <protection/>
    </xf>
    <xf numFmtId="4" fontId="9" fillId="0" borderId="0" xfId="63" applyNumberFormat="1">
      <alignment/>
      <protection/>
    </xf>
    <xf numFmtId="4" fontId="10" fillId="36" borderId="14" xfId="63" applyNumberFormat="1" applyFont="1" applyFill="1" applyBorder="1">
      <alignment/>
      <protection/>
    </xf>
    <xf numFmtId="4" fontId="10" fillId="36" borderId="15" xfId="63" applyNumberFormat="1" applyFont="1" applyFill="1" applyBorder="1">
      <alignment/>
      <protection/>
    </xf>
    <xf numFmtId="4" fontId="10" fillId="16" borderId="0" xfId="63" applyNumberFormat="1" applyFont="1" applyFill="1" applyBorder="1">
      <alignment/>
      <protection/>
    </xf>
    <xf numFmtId="0" fontId="10" fillId="0" borderId="0" xfId="63" applyFont="1" applyFill="1">
      <alignment/>
      <protection/>
    </xf>
    <xf numFmtId="4" fontId="10" fillId="0" borderId="16" xfId="63" applyNumberFormat="1" applyFont="1" applyFill="1" applyBorder="1">
      <alignment/>
      <protection/>
    </xf>
    <xf numFmtId="4" fontId="10" fillId="0" borderId="17" xfId="63" applyNumberFormat="1" applyFont="1" applyFill="1" applyBorder="1">
      <alignment/>
      <protection/>
    </xf>
    <xf numFmtId="4" fontId="9" fillId="0" borderId="0" xfId="63" applyNumberFormat="1" applyFill="1">
      <alignment/>
      <protection/>
    </xf>
    <xf numFmtId="0" fontId="9" fillId="0" borderId="0" xfId="63" applyFill="1">
      <alignment/>
      <protection/>
    </xf>
    <xf numFmtId="4" fontId="10" fillId="0" borderId="14" xfId="63" applyNumberFormat="1" applyFont="1" applyBorder="1">
      <alignment/>
      <protection/>
    </xf>
    <xf numFmtId="4" fontId="10" fillId="0" borderId="15" xfId="63" applyNumberFormat="1" applyFont="1" applyBorder="1">
      <alignment/>
      <protection/>
    </xf>
    <xf numFmtId="4" fontId="10" fillId="19" borderId="15" xfId="63" applyNumberFormat="1" applyFont="1" applyFill="1" applyBorder="1">
      <alignment/>
      <protection/>
    </xf>
    <xf numFmtId="4" fontId="10" fillId="0" borderId="16" xfId="63" applyNumberFormat="1" applyFont="1" applyBorder="1">
      <alignment/>
      <protection/>
    </xf>
    <xf numFmtId="4" fontId="10" fillId="0" borderId="17" xfId="63" applyNumberFormat="1" applyFont="1" applyBorder="1">
      <alignment/>
      <protection/>
    </xf>
    <xf numFmtId="4" fontId="10" fillId="0" borderId="18" xfId="63" applyNumberFormat="1" applyFont="1" applyFill="1" applyBorder="1">
      <alignment/>
      <protection/>
    </xf>
    <xf numFmtId="4" fontId="10" fillId="0" borderId="19" xfId="63" applyNumberFormat="1" applyFont="1" applyFill="1" applyBorder="1">
      <alignment/>
      <protection/>
    </xf>
    <xf numFmtId="4" fontId="10" fillId="19" borderId="18" xfId="63" applyNumberFormat="1" applyFont="1" applyFill="1" applyBorder="1">
      <alignment/>
      <protection/>
    </xf>
    <xf numFmtId="4" fontId="10" fillId="19" borderId="19" xfId="63" applyNumberFormat="1" applyFont="1" applyFill="1" applyBorder="1">
      <alignment/>
      <protection/>
    </xf>
    <xf numFmtId="4" fontId="10" fillId="37" borderId="15" xfId="63" applyNumberFormat="1" applyFont="1" applyFill="1" applyBorder="1">
      <alignment/>
      <protection/>
    </xf>
    <xf numFmtId="4" fontId="10" fillId="19" borderId="14" xfId="63" applyNumberFormat="1" applyFont="1" applyFill="1" applyBorder="1">
      <alignment/>
      <protection/>
    </xf>
    <xf numFmtId="4" fontId="10" fillId="37" borderId="0" xfId="63" applyNumberFormat="1" applyFont="1" applyFill="1" applyBorder="1">
      <alignment/>
      <protection/>
    </xf>
    <xf numFmtId="4" fontId="0" fillId="37" borderId="0" xfId="63" applyNumberFormat="1" applyFont="1" applyFill="1">
      <alignment/>
      <protection/>
    </xf>
    <xf numFmtId="4" fontId="9" fillId="37" borderId="0" xfId="63" applyNumberFormat="1" applyFill="1">
      <alignment/>
      <protection/>
    </xf>
    <xf numFmtId="4" fontId="10" fillId="36" borderId="16" xfId="63" applyNumberFormat="1" applyFont="1" applyFill="1" applyBorder="1">
      <alignment/>
      <protection/>
    </xf>
    <xf numFmtId="0" fontId="64" fillId="0" borderId="0" xfId="63" applyFont="1">
      <alignment/>
      <protection/>
    </xf>
    <xf numFmtId="4" fontId="10" fillId="0" borderId="18" xfId="63" applyNumberFormat="1" applyFont="1" applyBorder="1">
      <alignment/>
      <protection/>
    </xf>
    <xf numFmtId="4" fontId="10" fillId="0" borderId="20" xfId="63" applyNumberFormat="1" applyFont="1" applyBorder="1">
      <alignment/>
      <protection/>
    </xf>
    <xf numFmtId="4" fontId="64" fillId="0" borderId="0" xfId="63" applyNumberFormat="1" applyFont="1" applyBorder="1">
      <alignment/>
      <protection/>
    </xf>
    <xf numFmtId="4" fontId="65" fillId="0" borderId="0" xfId="63" applyNumberFormat="1" applyFont="1">
      <alignment/>
      <protection/>
    </xf>
    <xf numFmtId="0" fontId="65" fillId="0" borderId="0" xfId="63" applyFont="1">
      <alignment/>
      <protection/>
    </xf>
    <xf numFmtId="4" fontId="10" fillId="0" borderId="21" xfId="63" applyNumberFormat="1" applyFont="1" applyFill="1" applyBorder="1">
      <alignment/>
      <protection/>
    </xf>
    <xf numFmtId="4" fontId="64" fillId="37" borderId="0" xfId="63" applyNumberFormat="1" applyFont="1" applyFill="1" applyBorder="1">
      <alignment/>
      <protection/>
    </xf>
    <xf numFmtId="4" fontId="65" fillId="37" borderId="0" xfId="63" applyNumberFormat="1" applyFont="1" applyFill="1">
      <alignment/>
      <protection/>
    </xf>
    <xf numFmtId="4" fontId="10" fillId="36" borderId="22" xfId="63" applyNumberFormat="1" applyFont="1" applyFill="1" applyBorder="1">
      <alignment/>
      <protection/>
    </xf>
    <xf numFmtId="4" fontId="10" fillId="36" borderId="0" xfId="63" applyNumberFormat="1" applyFont="1" applyFill="1" applyBorder="1">
      <alignment/>
      <protection/>
    </xf>
    <xf numFmtId="0" fontId="4" fillId="0" borderId="18" xfId="63" applyFont="1" applyBorder="1" applyAlignment="1">
      <alignment horizontal="center"/>
      <protection/>
    </xf>
    <xf numFmtId="0" fontId="4" fillId="0" borderId="23" xfId="63" applyFont="1" applyBorder="1" applyAlignment="1">
      <alignment horizontal="center"/>
      <protection/>
    </xf>
    <xf numFmtId="4" fontId="4" fillId="0" borderId="23" xfId="63" applyNumberFormat="1" applyFont="1" applyBorder="1" applyAlignment="1">
      <alignment horizontal="center"/>
      <protection/>
    </xf>
    <xf numFmtId="0" fontId="4" fillId="0" borderId="19" xfId="63" applyFont="1" applyBorder="1" applyAlignment="1">
      <alignment horizontal="center"/>
      <protection/>
    </xf>
    <xf numFmtId="0" fontId="4" fillId="0" borderId="24" xfId="63" applyFont="1" applyBorder="1" applyAlignment="1">
      <alignment horizontal="center"/>
      <protection/>
    </xf>
    <xf numFmtId="0" fontId="4" fillId="0" borderId="12" xfId="63" applyFont="1" applyBorder="1" applyAlignment="1">
      <alignment horizontal="center"/>
      <protection/>
    </xf>
    <xf numFmtId="4" fontId="4" fillId="0" borderId="12" xfId="63" applyNumberFormat="1" applyFont="1" applyBorder="1" applyAlignment="1">
      <alignment horizontal="center"/>
      <protection/>
    </xf>
    <xf numFmtId="17" fontId="9" fillId="0" borderId="25" xfId="63" applyNumberFormat="1" applyBorder="1">
      <alignment/>
      <protection/>
    </xf>
    <xf numFmtId="0" fontId="10" fillId="0" borderId="26" xfId="63" applyFont="1" applyBorder="1">
      <alignment/>
      <protection/>
    </xf>
    <xf numFmtId="4" fontId="10" fillId="0" borderId="27" xfId="63" applyNumberFormat="1" applyFont="1" applyBorder="1">
      <alignment/>
      <protection/>
    </xf>
    <xf numFmtId="4" fontId="10" fillId="10" borderId="0" xfId="63" applyNumberFormat="1" applyFont="1" applyFill="1" applyBorder="1">
      <alignment/>
      <protection/>
    </xf>
    <xf numFmtId="4" fontId="10" fillId="0" borderId="27" xfId="63" applyNumberFormat="1" applyFont="1" applyFill="1" applyBorder="1">
      <alignment/>
      <protection/>
    </xf>
    <xf numFmtId="4" fontId="10" fillId="0" borderId="28" xfId="63" applyNumberFormat="1" applyFont="1" applyBorder="1">
      <alignment/>
      <protection/>
    </xf>
    <xf numFmtId="4" fontId="9" fillId="0" borderId="14" xfId="63" applyNumberFormat="1" applyBorder="1">
      <alignment/>
      <protection/>
    </xf>
    <xf numFmtId="0" fontId="9" fillId="0" borderId="0" xfId="63" applyBorder="1">
      <alignment/>
      <protection/>
    </xf>
    <xf numFmtId="4" fontId="9" fillId="0" borderId="0" xfId="63" applyNumberFormat="1" applyBorder="1">
      <alignment/>
      <protection/>
    </xf>
    <xf numFmtId="17" fontId="9" fillId="0" borderId="15" xfId="63" applyNumberFormat="1" applyBorder="1">
      <alignment/>
      <protection/>
    </xf>
    <xf numFmtId="0" fontId="10" fillId="0" borderId="29" xfId="63" applyFont="1" applyBorder="1" applyAlignment="1">
      <alignment horizontal="right"/>
      <protection/>
    </xf>
    <xf numFmtId="4" fontId="66" fillId="0" borderId="0" xfId="63" applyNumberFormat="1" applyFont="1" applyBorder="1">
      <alignment/>
      <protection/>
    </xf>
    <xf numFmtId="4" fontId="66" fillId="37" borderId="0" xfId="63" applyNumberFormat="1" applyFont="1" applyFill="1" applyBorder="1">
      <alignment/>
      <protection/>
    </xf>
    <xf numFmtId="4" fontId="66" fillId="19" borderId="0" xfId="63" applyNumberFormat="1" applyFont="1" applyFill="1" applyBorder="1">
      <alignment/>
      <protection/>
    </xf>
    <xf numFmtId="4" fontId="10" fillId="37" borderId="30" xfId="63" applyNumberFormat="1" applyFont="1" applyFill="1" applyBorder="1">
      <alignment/>
      <protection/>
    </xf>
    <xf numFmtId="4" fontId="10" fillId="0" borderId="30" xfId="63" applyNumberFormat="1" applyFont="1" applyBorder="1">
      <alignment/>
      <protection/>
    </xf>
    <xf numFmtId="0" fontId="10" fillId="0" borderId="31" xfId="63" applyFont="1" applyBorder="1" applyAlignment="1">
      <alignment horizontal="right"/>
      <protection/>
    </xf>
    <xf numFmtId="4" fontId="10" fillId="0" borderId="32" xfId="63" applyNumberFormat="1" applyFont="1" applyBorder="1">
      <alignment/>
      <protection/>
    </xf>
    <xf numFmtId="4" fontId="10" fillId="10" borderId="32" xfId="63" applyNumberFormat="1" applyFont="1" applyFill="1" applyBorder="1">
      <alignment/>
      <protection/>
    </xf>
    <xf numFmtId="4" fontId="10" fillId="0" borderId="33" xfId="63" applyNumberFormat="1" applyFont="1" applyBorder="1">
      <alignment/>
      <protection/>
    </xf>
    <xf numFmtId="4" fontId="4" fillId="0" borderId="0" xfId="63" applyNumberFormat="1" applyFont="1" applyBorder="1">
      <alignment/>
      <protection/>
    </xf>
    <xf numFmtId="0" fontId="9" fillId="0" borderId="15" xfId="63" applyBorder="1">
      <alignment/>
      <protection/>
    </xf>
    <xf numFmtId="4" fontId="25" fillId="0" borderId="0" xfId="63" applyNumberFormat="1" applyFont="1" applyBorder="1">
      <alignment/>
      <protection/>
    </xf>
    <xf numFmtId="4" fontId="10" fillId="0" borderId="24" xfId="63" applyNumberFormat="1" applyFont="1" applyBorder="1">
      <alignment/>
      <protection/>
    </xf>
    <xf numFmtId="0" fontId="9" fillId="0" borderId="12" xfId="63" applyBorder="1">
      <alignment/>
      <protection/>
    </xf>
    <xf numFmtId="0" fontId="9" fillId="0" borderId="25" xfId="63" applyBorder="1">
      <alignment/>
      <protection/>
    </xf>
    <xf numFmtId="4" fontId="10" fillId="4" borderId="0" xfId="63" applyNumberFormat="1" applyFont="1" applyFill="1" applyBorder="1">
      <alignment/>
      <protection/>
    </xf>
    <xf numFmtId="4" fontId="10" fillId="0" borderId="0" xfId="63" applyNumberFormat="1" applyFont="1">
      <alignment/>
      <protection/>
    </xf>
    <xf numFmtId="4" fontId="10" fillId="0" borderId="11" xfId="63" applyNumberFormat="1" applyFont="1" applyBorder="1">
      <alignment/>
      <protection/>
    </xf>
    <xf numFmtId="4" fontId="10" fillId="37" borderId="11" xfId="63" applyNumberFormat="1" applyFont="1" applyFill="1" applyBorder="1">
      <alignment/>
      <protection/>
    </xf>
    <xf numFmtId="0" fontId="16" fillId="0" borderId="12" xfId="63" applyFont="1" applyBorder="1">
      <alignment/>
      <protection/>
    </xf>
    <xf numFmtId="0" fontId="16" fillId="0" borderId="0" xfId="63" applyFont="1">
      <alignment/>
      <protection/>
    </xf>
    <xf numFmtId="0" fontId="4" fillId="0" borderId="0" xfId="63" applyFont="1">
      <alignment/>
      <protection/>
    </xf>
    <xf numFmtId="0" fontId="16" fillId="0" borderId="0" xfId="63" applyFont="1" applyAlignment="1">
      <alignment horizontal="center"/>
      <protection/>
    </xf>
    <xf numFmtId="43" fontId="16" fillId="0" borderId="0" xfId="45" applyFont="1" applyAlignment="1">
      <alignment horizontal="center"/>
    </xf>
    <xf numFmtId="0" fontId="4" fillId="0" borderId="0" xfId="63" applyFont="1" applyAlignment="1">
      <alignment horizontal="center"/>
      <protection/>
    </xf>
    <xf numFmtId="43" fontId="16" fillId="0" borderId="0" xfId="45" applyFont="1" applyAlignment="1" quotePrefix="1">
      <alignment horizontal="center"/>
    </xf>
    <xf numFmtId="43" fontId="10" fillId="0" borderId="0" xfId="45" applyFont="1" applyAlignment="1">
      <alignment/>
    </xf>
    <xf numFmtId="43" fontId="10" fillId="0" borderId="0" xfId="45" applyFont="1" applyFill="1" applyAlignment="1">
      <alignment/>
    </xf>
    <xf numFmtId="0" fontId="10" fillId="0" borderId="34" xfId="63" applyFont="1" applyBorder="1" applyAlignment="1">
      <alignment horizontal="right"/>
      <protection/>
    </xf>
    <xf numFmtId="43" fontId="10" fillId="0" borderId="12" xfId="45" applyFont="1" applyBorder="1" applyAlignment="1">
      <alignment/>
    </xf>
    <xf numFmtId="0" fontId="10" fillId="0" borderId="29" xfId="63" applyFont="1" applyFill="1" applyBorder="1" applyAlignment="1">
      <alignment horizontal="right"/>
      <protection/>
    </xf>
    <xf numFmtId="0" fontId="10" fillId="0" borderId="0" xfId="63" applyFont="1" applyFill="1" applyBorder="1" applyAlignment="1">
      <alignment horizontal="right"/>
      <protection/>
    </xf>
    <xf numFmtId="0" fontId="9" fillId="0" borderId="26" xfId="63" applyBorder="1" applyAlignment="1">
      <alignment horizontal="center"/>
      <protection/>
    </xf>
    <xf numFmtId="0" fontId="0" fillId="0" borderId="27" xfId="63" applyFont="1" applyBorder="1" applyAlignment="1">
      <alignment horizontal="center"/>
      <protection/>
    </xf>
    <xf numFmtId="0" fontId="9" fillId="0" borderId="27" xfId="63" applyBorder="1" applyAlignment="1">
      <alignment horizontal="center"/>
      <protection/>
    </xf>
    <xf numFmtId="0" fontId="0" fillId="0" borderId="28" xfId="63" applyFont="1" applyBorder="1" applyAlignment="1">
      <alignment horizontal="center"/>
      <protection/>
    </xf>
    <xf numFmtId="0" fontId="0" fillId="0" borderId="29" xfId="63" applyFont="1" applyBorder="1">
      <alignment/>
      <protection/>
    </xf>
    <xf numFmtId="4" fontId="9" fillId="4" borderId="0" xfId="63" applyNumberFormat="1" applyFill="1" applyBorder="1">
      <alignment/>
      <protection/>
    </xf>
    <xf numFmtId="4" fontId="4" fillId="0" borderId="30" xfId="63" applyNumberFormat="1" applyFont="1" applyBorder="1">
      <alignment/>
      <protection/>
    </xf>
    <xf numFmtId="0" fontId="9" fillId="0" borderId="31" xfId="63" applyBorder="1" applyAlignment="1">
      <alignment horizontal="center"/>
      <protection/>
    </xf>
    <xf numFmtId="0" fontId="9" fillId="0" borderId="32" xfId="63" applyFill="1" applyBorder="1" applyAlignment="1">
      <alignment horizontal="center"/>
      <protection/>
    </xf>
    <xf numFmtId="0" fontId="9" fillId="0" borderId="33" xfId="63" applyBorder="1" applyAlignment="1">
      <alignment horizontal="center"/>
      <protection/>
    </xf>
    <xf numFmtId="0" fontId="9" fillId="0" borderId="0" xfId="63" applyAlignment="1">
      <alignment horizontal="center"/>
      <protection/>
    </xf>
    <xf numFmtId="17" fontId="9" fillId="0" borderId="15" xfId="63" applyNumberFormat="1" applyFont="1" applyBorder="1">
      <alignment/>
      <protection/>
    </xf>
    <xf numFmtId="4" fontId="9" fillId="0" borderId="0" xfId="63" applyNumberFormat="1" applyFill="1" applyBorder="1">
      <alignment/>
      <protection/>
    </xf>
    <xf numFmtId="17" fontId="9" fillId="0" borderId="15" xfId="63" applyNumberFormat="1" applyFont="1" applyFill="1" applyBorder="1">
      <alignment/>
      <protection/>
    </xf>
    <xf numFmtId="14" fontId="9" fillId="0" borderId="0" xfId="63" applyNumberFormat="1">
      <alignment/>
      <protection/>
    </xf>
    <xf numFmtId="49" fontId="9" fillId="0" borderId="0" xfId="63" applyNumberFormat="1">
      <alignment/>
      <protection/>
    </xf>
    <xf numFmtId="49" fontId="9" fillId="0" borderId="0" xfId="60" applyNumberFormat="1" applyFill="1">
      <alignment/>
      <protection/>
    </xf>
    <xf numFmtId="14" fontId="9" fillId="0" borderId="0" xfId="60" applyNumberFormat="1" applyFill="1">
      <alignment/>
      <protection/>
    </xf>
    <xf numFmtId="43" fontId="9" fillId="0" borderId="0" xfId="45" applyFont="1" applyFill="1" applyAlignment="1">
      <alignment/>
    </xf>
    <xf numFmtId="165" fontId="9" fillId="0" borderId="0" xfId="60" applyNumberFormat="1" applyFill="1">
      <alignment/>
      <protection/>
    </xf>
    <xf numFmtId="43" fontId="0" fillId="18" borderId="0" xfId="0" applyNumberFormat="1" applyFill="1" applyAlignment="1">
      <alignment/>
    </xf>
    <xf numFmtId="49" fontId="11" fillId="19" borderId="35" xfId="0" applyNumberFormat="1" applyFont="1" applyFill="1" applyBorder="1" applyAlignment="1">
      <alignment horizontal="left" wrapText="1"/>
    </xf>
    <xf numFmtId="49" fontId="11" fillId="19" borderId="35" xfId="0" applyNumberFormat="1" applyFont="1" applyFill="1" applyBorder="1" applyAlignment="1">
      <alignment wrapText="1"/>
    </xf>
    <xf numFmtId="49" fontId="9" fillId="0" borderId="0" xfId="63" applyNumberFormat="1" applyFill="1">
      <alignment/>
      <protection/>
    </xf>
    <xf numFmtId="43" fontId="10" fillId="6" borderId="0" xfId="42" applyNumberFormat="1" applyFont="1" applyFill="1" applyAlignment="1">
      <alignment/>
    </xf>
    <xf numFmtId="49" fontId="10" fillId="6" borderId="0" xfId="42" applyNumberFormat="1" applyFont="1" applyFill="1" applyAlignment="1">
      <alignment/>
    </xf>
    <xf numFmtId="43" fontId="10" fillId="9" borderId="0" xfId="42" applyNumberFormat="1" applyFont="1" applyFill="1" applyAlignment="1">
      <alignment/>
    </xf>
    <xf numFmtId="4" fontId="9" fillId="14" borderId="0" xfId="63" applyNumberFormat="1" applyFill="1" applyBorder="1">
      <alignment/>
      <protection/>
    </xf>
    <xf numFmtId="17" fontId="9" fillId="14" borderId="15" xfId="63" applyNumberFormat="1" applyFont="1" applyFill="1" applyBorder="1">
      <alignment/>
      <protection/>
    </xf>
    <xf numFmtId="0" fontId="4" fillId="0" borderId="0" xfId="0" applyFont="1" applyAlignment="1">
      <alignment horizontal="right"/>
    </xf>
    <xf numFmtId="44" fontId="4" fillId="0" borderId="0" xfId="46" applyFont="1" applyAlignment="1">
      <alignment/>
    </xf>
    <xf numFmtId="0" fontId="10" fillId="6" borderId="0" xfId="0" applyFont="1" applyFill="1" applyAlignment="1">
      <alignment/>
    </xf>
    <xf numFmtId="164" fontId="55" fillId="34" borderId="12" xfId="54" applyNumberFormat="1" applyFill="1" applyBorder="1" applyAlignment="1">
      <alignment/>
    </xf>
    <xf numFmtId="14" fontId="10" fillId="6" borderId="0" xfId="63" applyNumberFormat="1" applyFont="1" applyFill="1">
      <alignment/>
      <protection/>
    </xf>
    <xf numFmtId="14" fontId="10" fillId="6" borderId="0" xfId="60" applyNumberFormat="1" applyFont="1" applyFill="1">
      <alignment/>
      <protection/>
    </xf>
    <xf numFmtId="49" fontId="9" fillId="0" borderId="0" xfId="63" applyNumberFormat="1" applyFont="1">
      <alignment/>
      <protection/>
    </xf>
    <xf numFmtId="49" fontId="25" fillId="6" borderId="0" xfId="42" applyNumberFormat="1" applyFont="1" applyFill="1" applyAlignment="1">
      <alignment/>
    </xf>
    <xf numFmtId="4" fontId="9" fillId="0" borderId="14" xfId="63" applyNumberFormat="1" applyFill="1" applyBorder="1">
      <alignment/>
      <protection/>
    </xf>
    <xf numFmtId="0" fontId="9" fillId="0" borderId="0" xfId="63" applyFill="1" applyBorder="1">
      <alignment/>
      <protection/>
    </xf>
    <xf numFmtId="0" fontId="16" fillId="0" borderId="14" xfId="0" applyFont="1" applyFill="1" applyBorder="1" applyAlignment="1">
      <alignment horizontal="centerContinuous"/>
    </xf>
    <xf numFmtId="0" fontId="16" fillId="0" borderId="15" xfId="0" applyFont="1" applyFill="1" applyBorder="1" applyAlignment="1">
      <alignment horizontal="centerContinuous"/>
    </xf>
    <xf numFmtId="0" fontId="16" fillId="0" borderId="14" xfId="0" applyFont="1" applyFill="1" applyBorder="1" applyAlignment="1">
      <alignment/>
    </xf>
    <xf numFmtId="0" fontId="16" fillId="0" borderId="15" xfId="0" applyFont="1" applyFill="1" applyBorder="1" applyAlignment="1">
      <alignment/>
    </xf>
    <xf numFmtId="49" fontId="16" fillId="37" borderId="15" xfId="0" applyNumberFormat="1" applyFont="1" applyFill="1" applyBorder="1" applyAlignment="1">
      <alignment/>
    </xf>
    <xf numFmtId="49" fontId="16" fillId="0" borderId="15" xfId="0" applyNumberFormat="1" applyFont="1" applyFill="1" applyBorder="1" applyAlignment="1">
      <alignment/>
    </xf>
    <xf numFmtId="0" fontId="10" fillId="0" borderId="0" xfId="0" applyFont="1" applyAlignment="1">
      <alignment horizontal="right"/>
    </xf>
    <xf numFmtId="4" fontId="10" fillId="0" borderId="14" xfId="0" applyNumberFormat="1" applyFont="1" applyFill="1" applyBorder="1" applyAlignment="1">
      <alignment/>
    </xf>
    <xf numFmtId="4" fontId="10" fillId="0" borderId="15" xfId="0" applyNumberFormat="1" applyFont="1" applyFill="1" applyBorder="1" applyAlignment="1">
      <alignment/>
    </xf>
    <xf numFmtId="4" fontId="10" fillId="0" borderId="0" xfId="0" applyNumberFormat="1" applyFont="1" applyFill="1" applyBorder="1" applyAlignment="1">
      <alignment/>
    </xf>
    <xf numFmtId="4" fontId="0" fillId="0" borderId="0" xfId="0" applyNumberFormat="1" applyAlignment="1">
      <alignment/>
    </xf>
    <xf numFmtId="0" fontId="10" fillId="0" borderId="0" xfId="0" applyFont="1" applyFill="1" applyAlignment="1">
      <alignment horizontal="right"/>
    </xf>
    <xf numFmtId="4" fontId="0" fillId="0" borderId="0" xfId="0" applyNumberFormat="1" applyFill="1" applyAlignment="1">
      <alignment/>
    </xf>
    <xf numFmtId="4" fontId="10" fillId="0" borderId="16" xfId="0" applyNumberFormat="1" applyFont="1" applyFill="1" applyBorder="1" applyAlignment="1">
      <alignment/>
    </xf>
    <xf numFmtId="4" fontId="10" fillId="0" borderId="17" xfId="0" applyNumberFormat="1" applyFont="1" applyFill="1" applyBorder="1" applyAlignment="1">
      <alignment/>
    </xf>
    <xf numFmtId="4" fontId="10" fillId="0" borderId="14" xfId="0" applyNumberFormat="1" applyFont="1" applyBorder="1" applyAlignment="1">
      <alignment/>
    </xf>
    <xf numFmtId="4" fontId="10" fillId="0" borderId="15" xfId="0" applyNumberFormat="1" applyFont="1" applyBorder="1" applyAlignment="1">
      <alignment/>
    </xf>
    <xf numFmtId="164" fontId="0" fillId="0" borderId="0" xfId="0" applyNumberFormat="1" applyAlignment="1">
      <alignment/>
    </xf>
    <xf numFmtId="43" fontId="0" fillId="0" borderId="0" xfId="44" applyFont="1" applyAlignment="1">
      <alignment/>
    </xf>
    <xf numFmtId="43" fontId="0" fillId="0" borderId="0" xfId="44" applyFont="1" applyFill="1" applyAlignment="1">
      <alignment/>
    </xf>
    <xf numFmtId="0" fontId="0" fillId="0" borderId="0" xfId="0" applyFill="1" applyBorder="1" applyAlignment="1">
      <alignment/>
    </xf>
    <xf numFmtId="164" fontId="0" fillId="0" borderId="0" xfId="0" applyNumberFormat="1" applyFill="1" applyAlignment="1">
      <alignment/>
    </xf>
    <xf numFmtId="164" fontId="0" fillId="2" borderId="0" xfId="0" applyNumberFormat="1" applyFill="1" applyAlignment="1">
      <alignment/>
    </xf>
    <xf numFmtId="43" fontId="0" fillId="2" borderId="0" xfId="44" applyFont="1" applyFill="1" applyAlignment="1">
      <alignment/>
    </xf>
    <xf numFmtId="0" fontId="0" fillId="2" borderId="0" xfId="0" applyFill="1" applyAlignment="1">
      <alignment/>
    </xf>
    <xf numFmtId="0" fontId="0" fillId="37" borderId="0" xfId="0" applyFont="1" applyFill="1" applyAlignment="1">
      <alignment/>
    </xf>
    <xf numFmtId="4" fontId="0" fillId="37" borderId="0" xfId="0" applyNumberFormat="1" applyFill="1" applyAlignment="1">
      <alignment/>
    </xf>
    <xf numFmtId="0" fontId="0" fillId="37" borderId="0" xfId="0" applyFill="1" applyAlignment="1">
      <alignment/>
    </xf>
    <xf numFmtId="4" fontId="0" fillId="0" borderId="0" xfId="0" applyNumberFormat="1" applyFont="1" applyAlignment="1">
      <alignment/>
    </xf>
    <xf numFmtId="0" fontId="4" fillId="0" borderId="18" xfId="0" applyFont="1" applyBorder="1" applyAlignment="1">
      <alignment horizontal="right"/>
    </xf>
    <xf numFmtId="0" fontId="4" fillId="0" borderId="23" xfId="0" applyFont="1" applyBorder="1" applyAlignment="1">
      <alignment/>
    </xf>
    <xf numFmtId="4" fontId="4" fillId="0" borderId="23" xfId="0" applyNumberFormat="1" applyFont="1" applyBorder="1" applyAlignment="1">
      <alignment/>
    </xf>
    <xf numFmtId="0" fontId="0" fillId="0" borderId="23" xfId="0" applyBorder="1" applyAlignment="1">
      <alignment/>
    </xf>
    <xf numFmtId="0" fontId="4" fillId="0" borderId="19" xfId="0" applyFont="1" applyBorder="1" applyAlignment="1">
      <alignment/>
    </xf>
    <xf numFmtId="0" fontId="4" fillId="0" borderId="14" xfId="0" applyFont="1" applyBorder="1" applyAlignment="1">
      <alignment horizontal="right"/>
    </xf>
    <xf numFmtId="0" fontId="4" fillId="0" borderId="0" xfId="0" applyFont="1" applyBorder="1" applyAlignment="1">
      <alignment/>
    </xf>
    <xf numFmtId="4" fontId="4" fillId="0" borderId="0" xfId="0" applyNumberFormat="1" applyFont="1" applyBorder="1" applyAlignment="1">
      <alignment/>
    </xf>
    <xf numFmtId="0" fontId="0" fillId="0" borderId="0" xfId="0" applyBorder="1" applyAlignment="1">
      <alignment/>
    </xf>
    <xf numFmtId="0" fontId="4" fillId="0" borderId="14" xfId="0" applyFont="1" applyBorder="1" applyAlignment="1">
      <alignment/>
    </xf>
    <xf numFmtId="0" fontId="0" fillId="0" borderId="15" xfId="0" applyBorder="1" applyAlignment="1">
      <alignment/>
    </xf>
    <xf numFmtId="0" fontId="4" fillId="0" borderId="24" xfId="0" applyFont="1" applyBorder="1" applyAlignment="1">
      <alignment/>
    </xf>
    <xf numFmtId="0" fontId="4" fillId="0" borderId="12" xfId="0" applyFont="1" applyBorder="1" applyAlignment="1">
      <alignment/>
    </xf>
    <xf numFmtId="0" fontId="0" fillId="0" borderId="12" xfId="0" applyBorder="1" applyAlignment="1">
      <alignment/>
    </xf>
    <xf numFmtId="0" fontId="0" fillId="0" borderId="25" xfId="0" applyBorder="1" applyAlignment="1">
      <alignment/>
    </xf>
    <xf numFmtId="0" fontId="4" fillId="38" borderId="0" xfId="0" applyFont="1" applyFill="1" applyBorder="1" applyAlignment="1">
      <alignment/>
    </xf>
    <xf numFmtId="4" fontId="4" fillId="38" borderId="0" xfId="0" applyNumberFormat="1" applyFont="1" applyFill="1" applyBorder="1" applyAlignment="1">
      <alignment/>
    </xf>
    <xf numFmtId="0" fontId="0" fillId="38" borderId="0" xfId="0" applyFill="1" applyBorder="1" applyAlignment="1">
      <alignment/>
    </xf>
    <xf numFmtId="0" fontId="4" fillId="38" borderId="15" xfId="0" applyFont="1" applyFill="1" applyBorder="1" applyAlignment="1">
      <alignment/>
    </xf>
    <xf numFmtId="43" fontId="10" fillId="0" borderId="0" xfId="44" applyFont="1" applyAlignment="1">
      <alignment/>
    </xf>
    <xf numFmtId="0" fontId="19" fillId="0" borderId="0" xfId="0" applyFont="1" applyAlignment="1">
      <alignment vertical="top"/>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19" fillId="0" borderId="0" xfId="0" applyFont="1" applyAlignment="1">
      <alignment vertical="top"/>
    </xf>
    <xf numFmtId="0" fontId="4" fillId="0" borderId="0" xfId="0" applyFont="1" applyAlignment="1">
      <alignment/>
    </xf>
    <xf numFmtId="0" fontId="17" fillId="0" borderId="0"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Alignment="1">
      <alignment horizontal="left" vertical="center" wrapText="1"/>
    </xf>
    <xf numFmtId="0" fontId="10" fillId="0" borderId="0" xfId="0" applyFont="1" applyAlignment="1">
      <alignment horizontal="left" wrapText="1"/>
    </xf>
    <xf numFmtId="0" fontId="10" fillId="0" borderId="0" xfId="0" applyFont="1" applyFill="1" applyAlignment="1">
      <alignment horizontal="left" vertical="top" wrapText="1"/>
    </xf>
    <xf numFmtId="0" fontId="0" fillId="13" borderId="0" xfId="0" applyFill="1" applyAlignment="1">
      <alignment/>
    </xf>
    <xf numFmtId="0" fontId="27" fillId="0" borderId="0" xfId="0" applyFont="1" applyAlignment="1">
      <alignment/>
    </xf>
    <xf numFmtId="0" fontId="28" fillId="0" borderId="0" xfId="0" applyFont="1" applyAlignment="1">
      <alignment wrapText="1"/>
    </xf>
    <xf numFmtId="0" fontId="28" fillId="0" borderId="0" xfId="0" applyFont="1" applyAlignment="1">
      <alignment/>
    </xf>
    <xf numFmtId="0" fontId="0" fillId="0" borderId="0" xfId="0" applyFont="1" applyAlignment="1">
      <alignment/>
    </xf>
    <xf numFmtId="0" fontId="10" fillId="34" borderId="36" xfId="0" applyFont="1" applyFill="1" applyBorder="1" applyAlignment="1">
      <alignment wrapText="1"/>
    </xf>
    <xf numFmtId="0" fontId="10" fillId="34" borderId="10" xfId="0" applyFont="1" applyFill="1" applyBorder="1" applyAlignment="1">
      <alignment wrapText="1"/>
    </xf>
    <xf numFmtId="0" fontId="10" fillId="34" borderId="37" xfId="0" applyFont="1" applyFill="1" applyBorder="1" applyAlignment="1">
      <alignment wrapText="1"/>
    </xf>
    <xf numFmtId="0" fontId="10" fillId="0" borderId="0" xfId="0" applyFont="1" applyAlignment="1">
      <alignment horizontal="center"/>
    </xf>
    <xf numFmtId="0" fontId="26" fillId="0" borderId="0" xfId="0" applyFont="1" applyAlignment="1">
      <alignment horizontal="center"/>
    </xf>
    <xf numFmtId="0" fontId="17" fillId="34" borderId="0" xfId="0" applyFont="1" applyFill="1" applyAlignment="1">
      <alignment horizontal="center"/>
    </xf>
    <xf numFmtId="0" fontId="17" fillId="0" borderId="0" xfId="0" applyFont="1" applyAlignment="1">
      <alignment horizontal="left"/>
    </xf>
    <xf numFmtId="166" fontId="17" fillId="34" borderId="0" xfId="0" applyNumberFormat="1" applyFont="1" applyFill="1" applyBorder="1" applyAlignment="1">
      <alignment horizontal="center"/>
    </xf>
    <xf numFmtId="164" fontId="10" fillId="34" borderId="0" xfId="0" applyNumberFormat="1" applyFont="1" applyFill="1" applyBorder="1" applyAlignment="1">
      <alignment/>
    </xf>
    <xf numFmtId="0" fontId="16" fillId="0" borderId="14" xfId="0" applyFont="1" applyFill="1" applyBorder="1" applyAlignment="1">
      <alignment horizontal="center"/>
    </xf>
    <xf numFmtId="0" fontId="0" fillId="0" borderId="15" xfId="0" applyBorder="1" applyAlignment="1">
      <alignment horizontal="center"/>
    </xf>
    <xf numFmtId="0" fontId="0" fillId="0" borderId="0" xfId="0" applyAlignment="1">
      <alignment/>
    </xf>
    <xf numFmtId="0" fontId="4" fillId="0" borderId="0" xfId="0" applyFont="1" applyAlignment="1">
      <alignment/>
    </xf>
    <xf numFmtId="0" fontId="0" fillId="0" borderId="0" xfId="0" applyFont="1" applyAlignment="1">
      <alignment/>
    </xf>
    <xf numFmtId="0" fontId="0" fillId="13" borderId="0" xfId="0" applyFont="1" applyFill="1" applyAlignment="1">
      <alignment/>
    </xf>
    <xf numFmtId="0" fontId="0" fillId="13" borderId="0" xfId="0" applyFont="1" applyFill="1" applyAlignment="1">
      <alignment wrapText="1"/>
    </xf>
    <xf numFmtId="0" fontId="0" fillId="0" borderId="0" xfId="0" applyAlignment="1">
      <alignment horizontal="left"/>
    </xf>
    <xf numFmtId="0" fontId="0" fillId="0" borderId="0" xfId="0" applyFont="1" applyAlignment="1">
      <alignment wrapText="1"/>
    </xf>
    <xf numFmtId="0" fontId="0" fillId="0" borderId="0" xfId="0" applyAlignment="1">
      <alignment wrapText="1"/>
    </xf>
    <xf numFmtId="167" fontId="0" fillId="0" borderId="0" xfId="0" applyNumberFormat="1" applyAlignment="1">
      <alignment horizontal="left"/>
    </xf>
    <xf numFmtId="0" fontId="0" fillId="0" borderId="0" xfId="0" applyFont="1" applyFill="1" applyAlignment="1">
      <alignment wrapText="1"/>
    </xf>
    <xf numFmtId="0" fontId="19" fillId="0" borderId="0" xfId="0" applyFont="1" applyAlignment="1">
      <alignment vertical="top"/>
    </xf>
    <xf numFmtId="0" fontId="8" fillId="0" borderId="0" xfId="0" applyFont="1" applyFill="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7 3"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0</xdr:rowOff>
    </xdr:from>
    <xdr:to>
      <xdr:col>19</xdr:col>
      <xdr:colOff>361950</xdr:colOff>
      <xdr:row>45</xdr:row>
      <xdr:rowOff>28575</xdr:rowOff>
    </xdr:to>
    <xdr:pic>
      <xdr:nvPicPr>
        <xdr:cNvPr id="1" name="Picture 13"/>
        <xdr:cNvPicPr preferRelativeResize="1">
          <a:picLocks noChangeAspect="1"/>
        </xdr:cNvPicPr>
      </xdr:nvPicPr>
      <xdr:blipFill>
        <a:blip r:embed="rId1"/>
        <a:stretch>
          <a:fillRect/>
        </a:stretch>
      </xdr:blipFill>
      <xdr:spPr>
        <a:xfrm>
          <a:off x="2514600" y="0"/>
          <a:ext cx="9753600" cy="7315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1</xdr:row>
      <xdr:rowOff>171450</xdr:rowOff>
    </xdr:from>
    <xdr:to>
      <xdr:col>17</xdr:col>
      <xdr:colOff>161925</xdr:colOff>
      <xdr:row>24</xdr:row>
      <xdr:rowOff>657225</xdr:rowOff>
    </xdr:to>
    <xdr:pic>
      <xdr:nvPicPr>
        <xdr:cNvPr id="1" name="Picture 9"/>
        <xdr:cNvPicPr preferRelativeResize="1">
          <a:picLocks noChangeAspect="1"/>
        </xdr:cNvPicPr>
      </xdr:nvPicPr>
      <xdr:blipFill>
        <a:blip r:embed="rId1"/>
        <a:stretch>
          <a:fillRect/>
        </a:stretch>
      </xdr:blipFill>
      <xdr:spPr>
        <a:xfrm>
          <a:off x="4648200" y="333375"/>
          <a:ext cx="5943600" cy="4457700"/>
        </a:xfrm>
        <a:prstGeom prst="rect">
          <a:avLst/>
        </a:prstGeom>
        <a:noFill/>
        <a:ln w="9525" cmpd="sng">
          <a:noFill/>
        </a:ln>
      </xdr:spPr>
    </xdr:pic>
    <xdr:clientData/>
  </xdr:twoCellAnchor>
  <xdr:twoCellAnchor editAs="oneCell">
    <xdr:from>
      <xdr:col>7</xdr:col>
      <xdr:colOff>323850</xdr:colOff>
      <xdr:row>30</xdr:row>
      <xdr:rowOff>133350</xdr:rowOff>
    </xdr:from>
    <xdr:to>
      <xdr:col>17</xdr:col>
      <xdr:colOff>561975</xdr:colOff>
      <xdr:row>60</xdr:row>
      <xdr:rowOff>76200</xdr:rowOff>
    </xdr:to>
    <xdr:pic>
      <xdr:nvPicPr>
        <xdr:cNvPr id="2" name="Picture 11"/>
        <xdr:cNvPicPr preferRelativeResize="1">
          <a:picLocks noChangeAspect="1"/>
        </xdr:cNvPicPr>
      </xdr:nvPicPr>
      <xdr:blipFill>
        <a:blip r:embed="rId2"/>
        <a:stretch>
          <a:fillRect/>
        </a:stretch>
      </xdr:blipFill>
      <xdr:spPr>
        <a:xfrm>
          <a:off x="4657725" y="5934075"/>
          <a:ext cx="6334125" cy="5029200"/>
        </a:xfrm>
        <a:prstGeom prst="rect">
          <a:avLst/>
        </a:prstGeom>
        <a:noFill/>
        <a:ln w="9525" cmpd="sng">
          <a:noFill/>
        </a:ln>
      </xdr:spPr>
    </xdr:pic>
    <xdr:clientData/>
  </xdr:twoCellAnchor>
  <xdr:twoCellAnchor editAs="oneCell">
    <xdr:from>
      <xdr:col>7</xdr:col>
      <xdr:colOff>295275</xdr:colOff>
      <xdr:row>62</xdr:row>
      <xdr:rowOff>123825</xdr:rowOff>
    </xdr:from>
    <xdr:to>
      <xdr:col>18</xdr:col>
      <xdr:colOff>590550</xdr:colOff>
      <xdr:row>88</xdr:row>
      <xdr:rowOff>57150</xdr:rowOff>
    </xdr:to>
    <xdr:pic>
      <xdr:nvPicPr>
        <xdr:cNvPr id="3" name="Picture 12"/>
        <xdr:cNvPicPr preferRelativeResize="1">
          <a:picLocks noChangeAspect="1"/>
        </xdr:cNvPicPr>
      </xdr:nvPicPr>
      <xdr:blipFill>
        <a:blip r:embed="rId3"/>
        <a:stretch>
          <a:fillRect/>
        </a:stretch>
      </xdr:blipFill>
      <xdr:spPr>
        <a:xfrm>
          <a:off x="4629150" y="11334750"/>
          <a:ext cx="7000875" cy="4171950"/>
        </a:xfrm>
        <a:prstGeom prst="rect">
          <a:avLst/>
        </a:prstGeom>
        <a:noFill/>
        <a:ln w="9525" cmpd="sng">
          <a:noFill/>
        </a:ln>
      </xdr:spPr>
    </xdr:pic>
    <xdr:clientData/>
  </xdr:twoCellAnchor>
  <xdr:twoCellAnchor editAs="oneCell">
    <xdr:from>
      <xdr:col>7</xdr:col>
      <xdr:colOff>295275</xdr:colOff>
      <xdr:row>89</xdr:row>
      <xdr:rowOff>19050</xdr:rowOff>
    </xdr:from>
    <xdr:to>
      <xdr:col>17</xdr:col>
      <xdr:colOff>266700</xdr:colOff>
      <xdr:row>118</xdr:row>
      <xdr:rowOff>123825</xdr:rowOff>
    </xdr:to>
    <xdr:pic>
      <xdr:nvPicPr>
        <xdr:cNvPr id="4" name="Picture 14"/>
        <xdr:cNvPicPr preferRelativeResize="1">
          <a:picLocks noChangeAspect="1"/>
        </xdr:cNvPicPr>
      </xdr:nvPicPr>
      <xdr:blipFill>
        <a:blip r:embed="rId4"/>
        <a:stretch>
          <a:fillRect/>
        </a:stretch>
      </xdr:blipFill>
      <xdr:spPr>
        <a:xfrm>
          <a:off x="4629150" y="15630525"/>
          <a:ext cx="6067425" cy="4762500"/>
        </a:xfrm>
        <a:prstGeom prst="rect">
          <a:avLst/>
        </a:prstGeom>
        <a:noFill/>
        <a:ln w="9525" cmpd="sng">
          <a:noFill/>
        </a:ln>
      </xdr:spPr>
    </xdr:pic>
    <xdr:clientData/>
  </xdr:twoCellAnchor>
  <xdr:twoCellAnchor>
    <xdr:from>
      <xdr:col>5</xdr:col>
      <xdr:colOff>400050</xdr:colOff>
      <xdr:row>53</xdr:row>
      <xdr:rowOff>19050</xdr:rowOff>
    </xdr:from>
    <xdr:to>
      <xdr:col>7</xdr:col>
      <xdr:colOff>171450</xdr:colOff>
      <xdr:row>54</xdr:row>
      <xdr:rowOff>9525</xdr:rowOff>
    </xdr:to>
    <xdr:sp>
      <xdr:nvSpPr>
        <xdr:cNvPr id="5" name="Right Arrow 5"/>
        <xdr:cNvSpPr>
          <a:spLocks/>
        </xdr:cNvSpPr>
      </xdr:nvSpPr>
      <xdr:spPr>
        <a:xfrm>
          <a:off x="3514725" y="9715500"/>
          <a:ext cx="990600" cy="152400"/>
        </a:xfrm>
        <a:prstGeom prst="rightArrow">
          <a:avLst>
            <a:gd name="adj" fmla="val 42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11</xdr:row>
      <xdr:rowOff>104775</xdr:rowOff>
    </xdr:from>
    <xdr:to>
      <xdr:col>7</xdr:col>
      <xdr:colOff>142875</xdr:colOff>
      <xdr:row>12</xdr:row>
      <xdr:rowOff>85725</xdr:rowOff>
    </xdr:to>
    <xdr:sp>
      <xdr:nvSpPr>
        <xdr:cNvPr id="6" name="Right Arrow 6"/>
        <xdr:cNvSpPr>
          <a:spLocks/>
        </xdr:cNvSpPr>
      </xdr:nvSpPr>
      <xdr:spPr>
        <a:xfrm>
          <a:off x="3752850" y="2133600"/>
          <a:ext cx="723900" cy="142875"/>
        </a:xfrm>
        <a:prstGeom prst="rightArrow">
          <a:avLst>
            <a:gd name="adj" fmla="val 4009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17</xdr:row>
      <xdr:rowOff>66675</xdr:rowOff>
    </xdr:from>
    <xdr:to>
      <xdr:col>7</xdr:col>
      <xdr:colOff>152400</xdr:colOff>
      <xdr:row>18</xdr:row>
      <xdr:rowOff>47625</xdr:rowOff>
    </xdr:to>
    <xdr:sp>
      <xdr:nvSpPr>
        <xdr:cNvPr id="7" name="Right Arrow 7"/>
        <xdr:cNvSpPr>
          <a:spLocks/>
        </xdr:cNvSpPr>
      </xdr:nvSpPr>
      <xdr:spPr>
        <a:xfrm>
          <a:off x="3762375" y="3067050"/>
          <a:ext cx="723900" cy="142875"/>
        </a:xfrm>
        <a:prstGeom prst="rightArrow">
          <a:avLst>
            <a:gd name="adj" fmla="val 4009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16</xdr:row>
      <xdr:rowOff>0</xdr:rowOff>
    </xdr:from>
    <xdr:to>
      <xdr:col>7</xdr:col>
      <xdr:colOff>219075</xdr:colOff>
      <xdr:row>20</xdr:row>
      <xdr:rowOff>95250</xdr:rowOff>
    </xdr:to>
    <xdr:sp>
      <xdr:nvSpPr>
        <xdr:cNvPr id="8" name="Curved Connector 8"/>
        <xdr:cNvSpPr>
          <a:spLocks/>
        </xdr:cNvSpPr>
      </xdr:nvSpPr>
      <xdr:spPr>
        <a:xfrm flipV="1">
          <a:off x="904875" y="2838450"/>
          <a:ext cx="3648075" cy="742950"/>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71</xdr:row>
      <xdr:rowOff>0</xdr:rowOff>
    </xdr:from>
    <xdr:to>
      <xdr:col>7</xdr:col>
      <xdr:colOff>314325</xdr:colOff>
      <xdr:row>71</xdr:row>
      <xdr:rowOff>76200</xdr:rowOff>
    </xdr:to>
    <xdr:sp>
      <xdr:nvSpPr>
        <xdr:cNvPr id="9" name="Curved Connector 9"/>
        <xdr:cNvSpPr>
          <a:spLocks/>
        </xdr:cNvSpPr>
      </xdr:nvSpPr>
      <xdr:spPr>
        <a:xfrm flipV="1">
          <a:off x="933450" y="12696825"/>
          <a:ext cx="3714750" cy="76200"/>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95</xdr:row>
      <xdr:rowOff>123825</xdr:rowOff>
    </xdr:from>
    <xdr:to>
      <xdr:col>7</xdr:col>
      <xdr:colOff>219075</xdr:colOff>
      <xdr:row>98</xdr:row>
      <xdr:rowOff>28575</xdr:rowOff>
    </xdr:to>
    <xdr:sp>
      <xdr:nvSpPr>
        <xdr:cNvPr id="10" name="Left Brace 10"/>
        <xdr:cNvSpPr>
          <a:spLocks/>
        </xdr:cNvSpPr>
      </xdr:nvSpPr>
      <xdr:spPr>
        <a:xfrm>
          <a:off x="4352925" y="16706850"/>
          <a:ext cx="200025" cy="390525"/>
        </a:xfrm>
        <a:prstGeom prst="leftBrace">
          <a:avLst>
            <a:gd name="adj1" fmla="val -45731"/>
            <a:gd name="adj2" fmla="val -2439"/>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99</xdr:row>
      <xdr:rowOff>38100</xdr:rowOff>
    </xdr:from>
    <xdr:to>
      <xdr:col>7</xdr:col>
      <xdr:colOff>200025</xdr:colOff>
      <xdr:row>100</xdr:row>
      <xdr:rowOff>95250</xdr:rowOff>
    </xdr:to>
    <xdr:sp>
      <xdr:nvSpPr>
        <xdr:cNvPr id="11" name="Curved Connector 11"/>
        <xdr:cNvSpPr>
          <a:spLocks/>
        </xdr:cNvSpPr>
      </xdr:nvSpPr>
      <xdr:spPr>
        <a:xfrm flipV="1">
          <a:off x="1428750" y="17268825"/>
          <a:ext cx="3105150" cy="180975"/>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75</xdr:row>
      <xdr:rowOff>28575</xdr:rowOff>
    </xdr:from>
    <xdr:to>
      <xdr:col>13</xdr:col>
      <xdr:colOff>95250</xdr:colOff>
      <xdr:row>78</xdr:row>
      <xdr:rowOff>57150</xdr:rowOff>
    </xdr:to>
    <xdr:sp>
      <xdr:nvSpPr>
        <xdr:cNvPr id="12" name="Curved Up Arrow 12"/>
        <xdr:cNvSpPr>
          <a:spLocks/>
        </xdr:cNvSpPr>
      </xdr:nvSpPr>
      <xdr:spPr>
        <a:xfrm>
          <a:off x="1123950" y="13373100"/>
          <a:ext cx="6962775" cy="514350"/>
        </a:xfrm>
        <a:prstGeom prst="curvedUpArrow">
          <a:avLst>
            <a:gd name="adj1" fmla="val 46305"/>
            <a:gd name="adj2" fmla="val 48624"/>
            <a:gd name="adj3" fmla="val -25000"/>
          </a:avLst>
        </a:prstGeom>
        <a:solidFill>
          <a:srgbClr val="D99694"/>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371475</xdr:colOff>
      <xdr:row>121</xdr:row>
      <xdr:rowOff>76200</xdr:rowOff>
    </xdr:from>
    <xdr:to>
      <xdr:col>21</xdr:col>
      <xdr:colOff>504825</xdr:colOff>
      <xdr:row>125</xdr:row>
      <xdr:rowOff>285750</xdr:rowOff>
    </xdr:to>
    <xdr:pic>
      <xdr:nvPicPr>
        <xdr:cNvPr id="13" name="Picture 3"/>
        <xdr:cNvPicPr preferRelativeResize="1">
          <a:picLocks noChangeAspect="1"/>
        </xdr:cNvPicPr>
      </xdr:nvPicPr>
      <xdr:blipFill>
        <a:blip r:embed="rId5"/>
        <a:stretch>
          <a:fillRect/>
        </a:stretch>
      </xdr:blipFill>
      <xdr:spPr>
        <a:xfrm>
          <a:off x="4705350" y="20831175"/>
          <a:ext cx="8667750" cy="31432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trecs@ucalgary.ca" TargetMode="External" /><Relationship Id="rId2" Type="http://schemas.openxmlformats.org/officeDocument/2006/relationships/hyperlink" Target="mailto:jctobin@ucalgary.ca"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zoomScalePageLayoutView="0" workbookViewId="0" topLeftCell="A1">
      <selection activeCell="A1" sqref="A1:H1"/>
    </sheetView>
  </sheetViews>
  <sheetFormatPr defaultColWidth="9.140625" defaultRowHeight="12.75"/>
  <cols>
    <col min="1" max="1" width="11.421875" style="24" customWidth="1"/>
    <col min="2" max="2" width="14.57421875" style="24" customWidth="1"/>
    <col min="3" max="3" width="22.57421875" style="24" customWidth="1"/>
    <col min="4" max="4" width="12.140625" style="24" customWidth="1"/>
    <col min="5" max="5" width="11.00390625" style="24" customWidth="1"/>
    <col min="6" max="6" width="3.421875" style="24" customWidth="1"/>
    <col min="7" max="7" width="13.57421875" style="3" bestFit="1" customWidth="1"/>
    <col min="8" max="8" width="20.8515625" style="3" customWidth="1"/>
    <col min="9" max="16384" width="9.140625" style="24" customWidth="1"/>
  </cols>
  <sheetData>
    <row r="1" spans="1:8" s="1" customFormat="1" ht="18.75">
      <c r="A1" s="281" t="s">
        <v>279</v>
      </c>
      <c r="B1" s="281"/>
      <c r="C1" s="281"/>
      <c r="D1" s="281"/>
      <c r="E1" s="281"/>
      <c r="F1" s="281"/>
      <c r="G1" s="281"/>
      <c r="H1" s="281"/>
    </row>
    <row r="2" spans="1:14" s="10" customFormat="1" ht="15.75">
      <c r="A2" s="282" t="s">
        <v>195</v>
      </c>
      <c r="B2" s="282"/>
      <c r="C2" s="282"/>
      <c r="D2" s="282"/>
      <c r="E2" s="282"/>
      <c r="F2" s="282"/>
      <c r="G2" s="282"/>
      <c r="H2" s="282"/>
      <c r="J2" s="283"/>
      <c r="K2" s="283"/>
      <c r="L2" s="283"/>
      <c r="M2" s="283"/>
      <c r="N2" s="283"/>
    </row>
    <row r="3" spans="1:8" s="10" customFormat="1" ht="15.75">
      <c r="A3" s="284">
        <v>41182</v>
      </c>
      <c r="B3" s="284"/>
      <c r="C3" s="284"/>
      <c r="D3" s="284"/>
      <c r="E3" s="284"/>
      <c r="F3" s="284"/>
      <c r="G3" s="284"/>
      <c r="H3" s="284"/>
    </row>
    <row r="4" spans="1:8" s="10" customFormat="1" ht="15.75">
      <c r="A4" s="19"/>
      <c r="B4" s="19"/>
      <c r="C4" s="19"/>
      <c r="D4" s="19"/>
      <c r="E4" s="19"/>
      <c r="F4" s="19"/>
      <c r="G4" s="267"/>
      <c r="H4" s="19"/>
    </row>
    <row r="5" spans="1:8" s="10" customFormat="1" ht="15.75">
      <c r="A5" s="20" t="s">
        <v>202</v>
      </c>
      <c r="C5" s="27" t="s">
        <v>194</v>
      </c>
      <c r="D5" s="20" t="s">
        <v>3</v>
      </c>
      <c r="E5" s="285">
        <v>41208</v>
      </c>
      <c r="F5" s="285"/>
      <c r="G5" s="268" t="s">
        <v>204</v>
      </c>
      <c r="H5" s="204" t="s">
        <v>205</v>
      </c>
    </row>
    <row r="6" spans="1:8" s="10" customFormat="1" ht="15.75">
      <c r="A6" s="20" t="s">
        <v>278</v>
      </c>
      <c r="C6" s="29" t="s">
        <v>203</v>
      </c>
      <c r="D6" s="20" t="s">
        <v>4</v>
      </c>
      <c r="E6" s="285"/>
      <c r="F6" s="285"/>
      <c r="G6" s="268" t="s">
        <v>204</v>
      </c>
      <c r="H6" s="28"/>
    </row>
    <row r="7" spans="1:8" s="10" customFormat="1" ht="15.75">
      <c r="A7" s="20" t="s">
        <v>273</v>
      </c>
      <c r="C7" s="29" t="s">
        <v>200</v>
      </c>
      <c r="D7" s="20" t="s">
        <v>4</v>
      </c>
      <c r="E7" s="285">
        <v>41215</v>
      </c>
      <c r="F7" s="285"/>
      <c r="G7" s="268" t="s">
        <v>204</v>
      </c>
      <c r="H7" s="204" t="s">
        <v>308</v>
      </c>
    </row>
    <row r="8" ht="12.75"/>
    <row r="9" ht="12.75">
      <c r="A9" s="2" t="s">
        <v>5</v>
      </c>
    </row>
    <row r="10" spans="2:7" ht="25.5" customHeight="1">
      <c r="B10" s="277" t="s">
        <v>201</v>
      </c>
      <c r="C10" s="278"/>
      <c r="D10" s="278"/>
      <c r="E10" s="278"/>
      <c r="F10" s="278"/>
      <c r="G10" s="279"/>
    </row>
    <row r="11" ht="12.75"/>
    <row r="12" spans="1:9" ht="12.75">
      <c r="A12" s="2" t="s">
        <v>6</v>
      </c>
      <c r="F12" s="4"/>
      <c r="H12" s="25">
        <v>1604881.63</v>
      </c>
      <c r="I12" s="4"/>
    </row>
    <row r="13" spans="6:9" ht="12.75">
      <c r="F13" s="4"/>
      <c r="I13" s="4"/>
    </row>
    <row r="14" spans="1:9" ht="12.75">
      <c r="A14" s="2" t="s">
        <v>26</v>
      </c>
      <c r="F14" s="4"/>
      <c r="G14" s="30" t="s">
        <v>206</v>
      </c>
      <c r="I14" s="4"/>
    </row>
    <row r="15" spans="6:9" ht="12.75">
      <c r="F15" s="4"/>
      <c r="G15" s="23"/>
      <c r="I15" s="4"/>
    </row>
    <row r="16" spans="6:9" ht="12.75">
      <c r="F16" s="4"/>
      <c r="I16" s="4"/>
    </row>
    <row r="17" spans="1:9" ht="12.75">
      <c r="A17" s="2" t="s">
        <v>9</v>
      </c>
      <c r="F17" s="4"/>
      <c r="I17" s="4"/>
    </row>
    <row r="18" spans="1:9" ht="12.75">
      <c r="A18" s="53" t="s">
        <v>47</v>
      </c>
      <c r="B18" s="50" t="s">
        <v>46</v>
      </c>
      <c r="C18" s="280" t="s">
        <v>10</v>
      </c>
      <c r="D18" s="280"/>
      <c r="E18" s="50"/>
      <c r="F18" s="4"/>
      <c r="G18" s="23" t="s">
        <v>207</v>
      </c>
      <c r="I18" s="4"/>
    </row>
    <row r="19" spans="1:9" s="53" customFormat="1" ht="12.75">
      <c r="A19" s="205"/>
      <c r="B19" s="197"/>
      <c r="C19" s="208" t="s">
        <v>219</v>
      </c>
      <c r="D19" s="46"/>
      <c r="E19" s="46"/>
      <c r="F19" s="4"/>
      <c r="G19" s="196"/>
      <c r="H19" s="3"/>
      <c r="I19" s="4"/>
    </row>
    <row r="20" spans="1:9" s="53" customFormat="1" ht="12.75">
      <c r="A20" s="205">
        <v>41060</v>
      </c>
      <c r="B20" s="197" t="s">
        <v>164</v>
      </c>
      <c r="C20" s="197" t="str">
        <f>'Current Outstanding Items'!V2</f>
        <v>Lease: Rev 12-13 Rent Expense</v>
      </c>
      <c r="D20" s="46"/>
      <c r="E20" s="46"/>
      <c r="F20" s="4"/>
      <c r="G20" s="196">
        <f>'Current Outstanding Items'!O2</f>
        <v>6369149.38</v>
      </c>
      <c r="H20" s="3"/>
      <c r="I20" s="4"/>
    </row>
    <row r="21" spans="1:9" ht="12.75">
      <c r="A21" s="205">
        <v>41060</v>
      </c>
      <c r="B21" s="197" t="s">
        <v>167</v>
      </c>
      <c r="C21" s="197" t="str">
        <f>'Current Outstanding Items'!V3</f>
        <v>Lease: Record 3 months of rent</v>
      </c>
      <c r="D21" s="46"/>
      <c r="E21" s="46"/>
      <c r="F21" s="4"/>
      <c r="G21" s="196">
        <f>'Current Outstanding Items'!O3</f>
        <v>-1590743.33</v>
      </c>
      <c r="I21" s="4"/>
    </row>
    <row r="22" spans="1:9" ht="12.75">
      <c r="A22" s="205">
        <v>41117</v>
      </c>
      <c r="B22" s="197" t="s">
        <v>179</v>
      </c>
      <c r="C22" s="197" t="str">
        <f>'Current Outstanding Items'!V4</f>
        <v>Lease: Adjust Apr-Jun 2012</v>
      </c>
      <c r="D22" s="46"/>
      <c r="E22" s="46"/>
      <c r="F22" s="4"/>
      <c r="G22" s="196">
        <f>'Current Outstanding Items'!O4</f>
        <v>291.63</v>
      </c>
      <c r="I22" s="4"/>
    </row>
    <row r="23" spans="1:9" ht="12.75">
      <c r="A23" s="205">
        <v>41117</v>
      </c>
      <c r="B23" s="197" t="s">
        <v>179</v>
      </c>
      <c r="C23" s="197" t="str">
        <f>'Current Outstanding Items'!V5</f>
        <v>Lease: Record Jul 2012 rent</v>
      </c>
      <c r="D23" s="46"/>
      <c r="E23" s="46"/>
      <c r="F23" s="4"/>
      <c r="G23" s="196">
        <f>'Current Outstanding Items'!O5</f>
        <v>-506632.97</v>
      </c>
      <c r="I23" s="4"/>
    </row>
    <row r="24" spans="1:9" ht="12.75">
      <c r="A24" s="205">
        <v>41152</v>
      </c>
      <c r="B24" s="197" t="s">
        <v>182</v>
      </c>
      <c r="C24" s="197" t="str">
        <f>'Current Outstanding Items'!V6</f>
        <v>Lease: Record Aug 2012 rent</v>
      </c>
      <c r="D24" s="46"/>
      <c r="E24" s="46"/>
      <c r="F24" s="4"/>
      <c r="G24" s="196">
        <f>'Current Outstanding Items'!O6</f>
        <v>-544586.66</v>
      </c>
      <c r="I24" s="4"/>
    </row>
    <row r="25" spans="1:9" ht="12.75">
      <c r="A25" s="206">
        <v>41182</v>
      </c>
      <c r="B25" s="197" t="s">
        <v>192</v>
      </c>
      <c r="C25" s="197" t="str">
        <f>'Current Outstanding Items'!V7</f>
        <v>Lease: Record Sept 2012 rent</v>
      </c>
      <c r="D25" s="46"/>
      <c r="E25" s="46"/>
      <c r="F25" s="4"/>
      <c r="G25" s="196">
        <f>'Current Outstanding Items'!O7</f>
        <v>-543917.29</v>
      </c>
      <c r="H25" s="3">
        <f>SUM(G20:G25)</f>
        <v>3183560.76</v>
      </c>
      <c r="I25" s="4"/>
    </row>
    <row r="26" spans="1:9" s="53" customFormat="1" ht="12.75">
      <c r="A26" s="206">
        <v>41182</v>
      </c>
      <c r="B26" s="197" t="s">
        <v>184</v>
      </c>
      <c r="C26" s="197" t="str">
        <f>'Current Outstanding Items'!V8</f>
        <v>Prepaid Lease for Sep</v>
      </c>
      <c r="D26" s="46"/>
      <c r="E26" s="46"/>
      <c r="F26" s="4"/>
      <c r="G26" s="196">
        <f>+'Current Outstanding Items'!O8</f>
        <v>-518383.25</v>
      </c>
      <c r="H26" s="3">
        <f>+G26</f>
        <v>-518383.25</v>
      </c>
      <c r="I26" s="4"/>
    </row>
    <row r="27" spans="1:9" s="53" customFormat="1" ht="12.75">
      <c r="A27" s="206">
        <v>41182</v>
      </c>
      <c r="B27" s="197" t="s">
        <v>187</v>
      </c>
      <c r="C27" s="197" t="str">
        <f>'Current Outstanding Items'!V9</f>
        <v>Reclassify AP debit balance to AR</v>
      </c>
      <c r="D27" s="46"/>
      <c r="E27" s="203" t="s">
        <v>2</v>
      </c>
      <c r="F27" s="4"/>
      <c r="G27" s="196">
        <f>+'Current Outstanding Items'!O9</f>
        <v>-1049277.59</v>
      </c>
      <c r="H27" s="3">
        <f>+G27</f>
        <v>-1049277.59</v>
      </c>
      <c r="I27" s="4"/>
    </row>
    <row r="28" spans="1:9" ht="12.75">
      <c r="A28" s="206">
        <v>41182</v>
      </c>
      <c r="B28" s="197" t="s">
        <v>189</v>
      </c>
      <c r="C28" s="197" t="str">
        <f>'Current Outstanding Items'!V10</f>
        <v>Reclassify AR to AP transfer from 12999</v>
      </c>
      <c r="D28" s="46"/>
      <c r="E28" s="203" t="s">
        <v>2</v>
      </c>
      <c r="F28" s="4"/>
      <c r="G28" s="196">
        <f>+'Current Outstanding Items'!O10</f>
        <v>-2906762.53</v>
      </c>
      <c r="H28" s="3">
        <f>+G28</f>
        <v>-2906762.53</v>
      </c>
      <c r="I28" s="4"/>
    </row>
    <row r="29" spans="1:9" ht="12.75">
      <c r="A29" s="206">
        <v>41182</v>
      </c>
      <c r="B29" s="197" t="s">
        <v>190</v>
      </c>
      <c r="C29" s="197" t="str">
        <f>'Current Outstanding Items'!V11</f>
        <v>Defer Future Liability - Sep 12</v>
      </c>
      <c r="D29" s="46"/>
      <c r="E29" s="203" t="s">
        <v>2</v>
      </c>
      <c r="F29" s="4"/>
      <c r="G29" s="196">
        <f>+'Current Outstanding Items'!O11</f>
        <v>2895744.24</v>
      </c>
      <c r="H29" s="3">
        <f>+G29</f>
        <v>2895744.24</v>
      </c>
      <c r="I29" s="4"/>
    </row>
    <row r="30" spans="1:9" ht="12.75">
      <c r="A30" s="66"/>
      <c r="B30" s="51"/>
      <c r="C30" s="46"/>
      <c r="D30" s="46"/>
      <c r="E30" s="46"/>
      <c r="F30" s="4"/>
      <c r="G30" s="30"/>
      <c r="I30" s="4"/>
    </row>
    <row r="31" spans="1:9" ht="12.75">
      <c r="A31" s="66"/>
      <c r="B31" s="51"/>
      <c r="C31" s="46"/>
      <c r="D31" s="46"/>
      <c r="E31" s="46"/>
      <c r="F31" s="4"/>
      <c r="G31" s="30"/>
      <c r="I31" s="4"/>
    </row>
    <row r="32" spans="1:9" ht="12.75">
      <c r="A32" s="14" t="s">
        <v>16</v>
      </c>
      <c r="H32" s="6">
        <f>SUM(H20:H31)</f>
        <v>1604881.6300000001</v>
      </c>
      <c r="I32" s="4"/>
    </row>
    <row r="33" spans="1:9" ht="12.75">
      <c r="A33" s="15"/>
      <c r="I33" s="4"/>
    </row>
    <row r="34" spans="1:9" ht="12.75">
      <c r="A34" s="14" t="s">
        <v>17</v>
      </c>
      <c r="H34" s="6">
        <f>H12-H32</f>
        <v>0</v>
      </c>
      <c r="I34" s="4"/>
    </row>
    <row r="35" spans="6:9" ht="12.75">
      <c r="F35" s="4"/>
      <c r="G35" s="7"/>
      <c r="I35" s="4"/>
    </row>
    <row r="36" spans="1:9" ht="12.75">
      <c r="A36" s="2" t="s">
        <v>7</v>
      </c>
      <c r="F36" s="4"/>
      <c r="G36" s="7"/>
      <c r="I36" s="4"/>
    </row>
    <row r="37" spans="1:9" ht="25.5" customHeight="1">
      <c r="A37" s="280" t="s">
        <v>13</v>
      </c>
      <c r="B37" s="280"/>
      <c r="C37" s="24" t="s">
        <v>11</v>
      </c>
      <c r="E37" s="26" t="s">
        <v>12</v>
      </c>
      <c r="G37" s="23"/>
      <c r="I37" s="4"/>
    </row>
    <row r="38" spans="1:9" ht="12.75">
      <c r="A38" s="198"/>
      <c r="B38" s="198"/>
      <c r="C38" s="198"/>
      <c r="D38" s="198"/>
      <c r="E38" s="198"/>
      <c r="G38" s="198">
        <v>0</v>
      </c>
      <c r="I38" s="4"/>
    </row>
    <row r="39" spans="1:9" ht="12.75">
      <c r="A39" s="198"/>
      <c r="B39" s="198"/>
      <c r="C39" s="198"/>
      <c r="D39" s="198"/>
      <c r="E39" s="198"/>
      <c r="G39" s="198">
        <v>0</v>
      </c>
      <c r="I39" s="4"/>
    </row>
    <row r="40" spans="1:9" ht="12.75">
      <c r="A40" s="198"/>
      <c r="B40" s="198"/>
      <c r="C40" s="198"/>
      <c r="D40" s="198"/>
      <c r="E40" s="198"/>
      <c r="G40" s="38">
        <v>0</v>
      </c>
      <c r="I40" s="4"/>
    </row>
    <row r="41" spans="1:9" ht="12.75">
      <c r="A41" s="198"/>
      <c r="B41" s="198"/>
      <c r="C41" s="198"/>
      <c r="D41" s="198"/>
      <c r="E41" s="198"/>
      <c r="G41" s="38">
        <v>0</v>
      </c>
      <c r="I41" s="4"/>
    </row>
    <row r="42" spans="1:9" ht="12.75">
      <c r="A42" s="16" t="s">
        <v>8</v>
      </c>
      <c r="H42" s="6">
        <f>SUM(G38:G41)</f>
        <v>0</v>
      </c>
      <c r="I42" s="4"/>
    </row>
    <row r="43" spans="1:9" ht="12.75">
      <c r="A43" s="17"/>
      <c r="I43" s="4"/>
    </row>
    <row r="44" spans="1:9" ht="13.5" thickBot="1">
      <c r="A44" s="16" t="s">
        <v>28</v>
      </c>
      <c r="H44" s="8">
        <f>H34-H42</f>
        <v>0</v>
      </c>
      <c r="I44" s="4"/>
    </row>
    <row r="45" spans="6:9" ht="13.5" thickTop="1">
      <c r="F45" s="4"/>
      <c r="I45" s="4"/>
    </row>
    <row r="46" spans="1:9" ht="12.75">
      <c r="A46" s="21"/>
      <c r="B46" s="9"/>
      <c r="C46" s="9"/>
      <c r="D46" s="9"/>
      <c r="E46" s="9"/>
      <c r="F46" s="22"/>
      <c r="G46" s="5"/>
      <c r="H46" s="5"/>
      <c r="I46" s="4"/>
    </row>
    <row r="47" spans="1:9" ht="12.75">
      <c r="A47" s="35" t="s">
        <v>14</v>
      </c>
      <c r="B47" s="35"/>
      <c r="C47" s="35"/>
      <c r="F47" s="4"/>
      <c r="I47" s="4"/>
    </row>
    <row r="48" spans="1:9" ht="12.75">
      <c r="A48" s="36" t="s">
        <v>15</v>
      </c>
      <c r="B48" s="36"/>
      <c r="C48" s="36"/>
      <c r="D48" s="36"/>
      <c r="E48" s="48"/>
      <c r="F48" s="48"/>
      <c r="I48" s="4"/>
    </row>
    <row r="49" spans="1:9" ht="12.75">
      <c r="A49" s="49" t="s">
        <v>76</v>
      </c>
      <c r="B49" s="49"/>
      <c r="C49" s="49"/>
      <c r="D49" s="47"/>
      <c r="E49" s="9"/>
      <c r="F49" s="4"/>
      <c r="I49" s="4"/>
    </row>
    <row r="50" spans="6:9" ht="12.75">
      <c r="F50" s="4"/>
      <c r="I50" s="4"/>
    </row>
    <row r="51" spans="1:9" ht="12.75">
      <c r="A51" s="2" t="s">
        <v>274</v>
      </c>
      <c r="B51" s="53"/>
      <c r="C51" s="53"/>
      <c r="D51" s="53"/>
      <c r="E51" s="53"/>
      <c r="F51" s="4"/>
      <c r="G51" s="259"/>
      <c r="I51" s="4"/>
    </row>
    <row r="52" spans="1:7" ht="12.75">
      <c r="A52" s="53" t="s">
        <v>275</v>
      </c>
      <c r="B52" s="53"/>
      <c r="C52" s="53"/>
      <c r="D52" s="53"/>
      <c r="E52" s="53"/>
      <c r="F52" s="4"/>
      <c r="G52" s="259"/>
    </row>
    <row r="53" spans="1:7" ht="12.75">
      <c r="A53" s="53" t="s">
        <v>276</v>
      </c>
      <c r="B53" s="53"/>
      <c r="C53" s="53"/>
      <c r="D53" s="53"/>
      <c r="E53" s="53"/>
      <c r="F53" s="53"/>
      <c r="G53" s="259"/>
    </row>
    <row r="54" spans="1:7" ht="12.75">
      <c r="A54" s="53" t="s">
        <v>277</v>
      </c>
      <c r="B54" s="53"/>
      <c r="C54" s="53"/>
      <c r="D54" s="53"/>
      <c r="E54" s="53"/>
      <c r="F54" s="53"/>
      <c r="G54" s="259"/>
    </row>
  </sheetData>
  <sheetProtection/>
  <mergeCells count="10">
    <mergeCell ref="J2:N2"/>
    <mergeCell ref="A3:H3"/>
    <mergeCell ref="E5:F5"/>
    <mergeCell ref="E7:F7"/>
    <mergeCell ref="E6:F6"/>
    <mergeCell ref="B10:G10"/>
    <mergeCell ref="C18:D18"/>
    <mergeCell ref="A37:B37"/>
    <mergeCell ref="A1:H1"/>
    <mergeCell ref="A2:H2"/>
  </mergeCells>
  <hyperlinks>
    <hyperlink ref="H7" r:id="rId1" display="acctrecs@ucalgary.ca"/>
    <hyperlink ref="H5" r:id="rId2" display="jctobin@ucalgary.ca"/>
  </hyperlinks>
  <printOptions/>
  <pageMargins left="0.7" right="0.7" top="0.5" bottom="0.52" header="0.3" footer="0.3"/>
  <pageSetup fitToHeight="1" fitToWidth="1" horizontalDpi="600" verticalDpi="600" orientation="portrait" scale="83" r:id="rId5"/>
  <headerFooter alignWithMargins="0">
    <oddFooter>&amp;L&amp;Z&amp;F</oddFooter>
  </headerFooter>
  <legacyDrawing r:id="rId4"/>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5"/>
  <sheetViews>
    <sheetView zoomScalePageLayoutView="0" workbookViewId="0" topLeftCell="A1">
      <selection activeCell="A1" sqref="A1"/>
    </sheetView>
  </sheetViews>
  <sheetFormatPr defaultColWidth="9.140625" defaultRowHeight="12.75" outlineLevelCol="1"/>
  <cols>
    <col min="1" max="1" width="4.140625" style="0" customWidth="1"/>
    <col min="4" max="4" width="15.7109375" style="0" customWidth="1"/>
    <col min="5" max="5" width="12.28125" style="0" customWidth="1"/>
    <col min="7" max="7" width="0" style="0" hidden="1" customWidth="1"/>
    <col min="9" max="14" width="0" style="0" hidden="1" customWidth="1" outlineLevel="1"/>
    <col min="15" max="15" width="14.8515625" style="0" bestFit="1" customWidth="1" collapsed="1"/>
    <col min="16" max="16" width="6.00390625" style="0" customWidth="1"/>
    <col min="17" max="17" width="13.8515625" style="0" hidden="1" customWidth="1"/>
    <col min="18" max="18" width="28.7109375" style="0" bestFit="1" customWidth="1"/>
    <col min="19" max="19" width="29.00390625" style="0" bestFit="1" customWidth="1"/>
    <col min="21" max="21" width="0" style="0" hidden="1" customWidth="1"/>
    <col min="22" max="22" width="27.57421875" style="0" customWidth="1"/>
    <col min="23" max="23" width="17.8515625" style="0" customWidth="1"/>
  </cols>
  <sheetData>
    <row r="1" spans="1:23" ht="29.25" thickBot="1" thickTop="1">
      <c r="A1" s="43" t="s">
        <v>43</v>
      </c>
      <c r="B1" s="43" t="s">
        <v>44</v>
      </c>
      <c r="C1" s="43" t="s">
        <v>45</v>
      </c>
      <c r="D1" s="43" t="s">
        <v>46</v>
      </c>
      <c r="E1" s="43" t="s">
        <v>47</v>
      </c>
      <c r="F1" s="43" t="s">
        <v>48</v>
      </c>
      <c r="G1" s="43" t="s">
        <v>49</v>
      </c>
      <c r="H1" s="43" t="s">
        <v>50</v>
      </c>
      <c r="I1" s="43" t="s">
        <v>51</v>
      </c>
      <c r="J1" s="43" t="s">
        <v>52</v>
      </c>
      <c r="K1" s="43" t="s">
        <v>53</v>
      </c>
      <c r="L1" s="43" t="s">
        <v>54</v>
      </c>
      <c r="M1" s="43" t="s">
        <v>55</v>
      </c>
      <c r="N1" s="43" t="s">
        <v>56</v>
      </c>
      <c r="O1" s="44" t="s">
        <v>57</v>
      </c>
      <c r="P1" s="43" t="s">
        <v>58</v>
      </c>
      <c r="Q1" s="44" t="s">
        <v>59</v>
      </c>
      <c r="R1" s="43" t="s">
        <v>60</v>
      </c>
      <c r="S1" s="43" t="s">
        <v>61</v>
      </c>
      <c r="T1" s="43" t="s">
        <v>62</v>
      </c>
      <c r="U1" s="43" t="s">
        <v>63</v>
      </c>
      <c r="V1" s="193" t="s">
        <v>87</v>
      </c>
      <c r="W1" s="194" t="s">
        <v>89</v>
      </c>
    </row>
    <row r="2" spans="1:23" ht="15.75" thickTop="1">
      <c r="A2" s="187" t="s">
        <v>64</v>
      </c>
      <c r="B2" s="186">
        <v>41071</v>
      </c>
      <c r="C2" s="187" t="s">
        <v>65</v>
      </c>
      <c r="D2" s="187" t="s">
        <v>164</v>
      </c>
      <c r="E2" s="186">
        <v>41060</v>
      </c>
      <c r="F2" s="187" t="s">
        <v>66</v>
      </c>
      <c r="G2" s="187" t="s">
        <v>67</v>
      </c>
      <c r="H2" s="187" t="s">
        <v>165</v>
      </c>
      <c r="I2" s="187" t="s">
        <v>67</v>
      </c>
      <c r="J2" s="187" t="s">
        <v>67</v>
      </c>
      <c r="K2" s="187" t="s">
        <v>67</v>
      </c>
      <c r="L2" s="187" t="s">
        <v>67</v>
      </c>
      <c r="M2" s="187" t="s">
        <v>67</v>
      </c>
      <c r="N2" s="187" t="s">
        <v>67</v>
      </c>
      <c r="O2" s="74">
        <v>6369149.38</v>
      </c>
      <c r="P2" s="187" t="s">
        <v>68</v>
      </c>
      <c r="Q2" s="74">
        <v>6369149.38</v>
      </c>
      <c r="R2" s="207" t="s">
        <v>213</v>
      </c>
      <c r="S2" s="187" t="s">
        <v>166</v>
      </c>
      <c r="T2" s="187" t="s">
        <v>75</v>
      </c>
      <c r="U2" s="187" t="s">
        <v>71</v>
      </c>
      <c r="V2" s="207" t="s">
        <v>213</v>
      </c>
      <c r="W2" s="195" t="s">
        <v>196</v>
      </c>
    </row>
    <row r="3" spans="1:23" ht="15">
      <c r="A3" s="187" t="s">
        <v>64</v>
      </c>
      <c r="B3" s="186">
        <v>41071</v>
      </c>
      <c r="C3" s="187" t="s">
        <v>65</v>
      </c>
      <c r="D3" s="187" t="s">
        <v>167</v>
      </c>
      <c r="E3" s="186">
        <v>41060</v>
      </c>
      <c r="F3" s="187" t="s">
        <v>66</v>
      </c>
      <c r="G3" s="187" t="s">
        <v>67</v>
      </c>
      <c r="H3" s="187" t="s">
        <v>165</v>
      </c>
      <c r="I3" s="187" t="s">
        <v>67</v>
      </c>
      <c r="J3" s="187" t="s">
        <v>67</v>
      </c>
      <c r="K3" s="187" t="s">
        <v>67</v>
      </c>
      <c r="L3" s="187" t="s">
        <v>67</v>
      </c>
      <c r="M3" s="187" t="s">
        <v>67</v>
      </c>
      <c r="N3" s="187" t="s">
        <v>67</v>
      </c>
      <c r="O3" s="74">
        <v>-1590743.33</v>
      </c>
      <c r="P3" s="187" t="s">
        <v>68</v>
      </c>
      <c r="Q3" s="74">
        <v>-1590743.33</v>
      </c>
      <c r="R3" s="207" t="s">
        <v>214</v>
      </c>
      <c r="S3" s="187" t="s">
        <v>124</v>
      </c>
      <c r="T3" s="187" t="s">
        <v>75</v>
      </c>
      <c r="U3" s="187" t="s">
        <v>71</v>
      </c>
      <c r="V3" s="207" t="s">
        <v>214</v>
      </c>
      <c r="W3" s="195" t="s">
        <v>196</v>
      </c>
    </row>
    <row r="4" spans="1:23" ht="15">
      <c r="A4" s="187" t="s">
        <v>64</v>
      </c>
      <c r="B4" s="186">
        <v>41120</v>
      </c>
      <c r="C4" s="187" t="s">
        <v>65</v>
      </c>
      <c r="D4" s="187" t="s">
        <v>179</v>
      </c>
      <c r="E4" s="186">
        <v>41117</v>
      </c>
      <c r="F4" s="187" t="s">
        <v>66</v>
      </c>
      <c r="G4" s="187" t="s">
        <v>67</v>
      </c>
      <c r="H4" s="187" t="s">
        <v>165</v>
      </c>
      <c r="I4" s="187" t="s">
        <v>67</v>
      </c>
      <c r="J4" s="187" t="s">
        <v>67</v>
      </c>
      <c r="K4" s="187" t="s">
        <v>67</v>
      </c>
      <c r="L4" s="187" t="s">
        <v>67</v>
      </c>
      <c r="M4" s="187" t="s">
        <v>67</v>
      </c>
      <c r="N4" s="187" t="s">
        <v>67</v>
      </c>
      <c r="O4" s="74">
        <v>291.63</v>
      </c>
      <c r="P4" s="187" t="s">
        <v>68</v>
      </c>
      <c r="Q4" s="74">
        <v>291.63</v>
      </c>
      <c r="R4" s="207" t="s">
        <v>215</v>
      </c>
      <c r="S4" s="187" t="s">
        <v>124</v>
      </c>
      <c r="T4" s="187" t="s">
        <v>181</v>
      </c>
      <c r="U4" s="187" t="s">
        <v>70</v>
      </c>
      <c r="V4" s="207" t="s">
        <v>215</v>
      </c>
      <c r="W4" s="195" t="s">
        <v>196</v>
      </c>
    </row>
    <row r="5" spans="1:23" ht="15">
      <c r="A5" s="187" t="s">
        <v>64</v>
      </c>
      <c r="B5" s="186">
        <v>41120</v>
      </c>
      <c r="C5" s="187" t="s">
        <v>65</v>
      </c>
      <c r="D5" s="187" t="s">
        <v>179</v>
      </c>
      <c r="E5" s="186">
        <v>41117</v>
      </c>
      <c r="F5" s="187" t="s">
        <v>66</v>
      </c>
      <c r="G5" s="187" t="s">
        <v>67</v>
      </c>
      <c r="H5" s="187" t="s">
        <v>165</v>
      </c>
      <c r="I5" s="187" t="s">
        <v>67</v>
      </c>
      <c r="J5" s="187" t="s">
        <v>67</v>
      </c>
      <c r="K5" s="187" t="s">
        <v>67</v>
      </c>
      <c r="L5" s="187" t="s">
        <v>67</v>
      </c>
      <c r="M5" s="187" t="s">
        <v>67</v>
      </c>
      <c r="N5" s="187" t="s">
        <v>67</v>
      </c>
      <c r="O5" s="74">
        <v>-506632.97</v>
      </c>
      <c r="P5" s="187" t="s">
        <v>68</v>
      </c>
      <c r="Q5" s="74">
        <v>-506632.97</v>
      </c>
      <c r="R5" s="207" t="s">
        <v>216</v>
      </c>
      <c r="S5" s="187" t="s">
        <v>180</v>
      </c>
      <c r="T5" s="187" t="s">
        <v>181</v>
      </c>
      <c r="U5" s="187" t="s">
        <v>70</v>
      </c>
      <c r="V5" s="207" t="s">
        <v>216</v>
      </c>
      <c r="W5" s="195" t="s">
        <v>196</v>
      </c>
    </row>
    <row r="6" spans="1:23" ht="15">
      <c r="A6" s="187" t="s">
        <v>64</v>
      </c>
      <c r="B6" s="186">
        <v>41163</v>
      </c>
      <c r="C6" s="187" t="s">
        <v>65</v>
      </c>
      <c r="D6" s="187" t="s">
        <v>182</v>
      </c>
      <c r="E6" s="186">
        <v>41152</v>
      </c>
      <c r="F6" s="187" t="s">
        <v>66</v>
      </c>
      <c r="G6" s="187" t="s">
        <v>67</v>
      </c>
      <c r="H6" s="187" t="s">
        <v>165</v>
      </c>
      <c r="I6" s="187" t="s">
        <v>67</v>
      </c>
      <c r="J6" s="187" t="s">
        <v>67</v>
      </c>
      <c r="K6" s="187" t="s">
        <v>67</v>
      </c>
      <c r="L6" s="187" t="s">
        <v>67</v>
      </c>
      <c r="M6" s="187" t="s">
        <v>67</v>
      </c>
      <c r="N6" s="187" t="s">
        <v>67</v>
      </c>
      <c r="O6" s="74">
        <v>-544586.66</v>
      </c>
      <c r="P6" s="187" t="s">
        <v>68</v>
      </c>
      <c r="Q6" s="74">
        <v>-544586.66</v>
      </c>
      <c r="R6" s="207" t="s">
        <v>217</v>
      </c>
      <c r="S6" s="187" t="s">
        <v>183</v>
      </c>
      <c r="T6" s="187" t="s">
        <v>181</v>
      </c>
      <c r="U6" s="187" t="s">
        <v>70</v>
      </c>
      <c r="V6" s="207" t="s">
        <v>217</v>
      </c>
      <c r="W6" s="195" t="s">
        <v>196</v>
      </c>
    </row>
    <row r="7" spans="1:23" ht="15">
      <c r="A7" s="188" t="s">
        <v>64</v>
      </c>
      <c r="B7" s="189">
        <v>41187</v>
      </c>
      <c r="C7" s="188" t="s">
        <v>65</v>
      </c>
      <c r="D7" s="188" t="s">
        <v>192</v>
      </c>
      <c r="E7" s="189">
        <v>41182</v>
      </c>
      <c r="F7" s="188" t="s">
        <v>66</v>
      </c>
      <c r="G7" s="188" t="s">
        <v>67</v>
      </c>
      <c r="H7" s="188" t="s">
        <v>165</v>
      </c>
      <c r="I7" s="188" t="s">
        <v>67</v>
      </c>
      <c r="J7" s="188" t="s">
        <v>67</v>
      </c>
      <c r="K7" s="188" t="s">
        <v>67</v>
      </c>
      <c r="L7" s="188" t="s">
        <v>67</v>
      </c>
      <c r="M7" s="188" t="s">
        <v>67</v>
      </c>
      <c r="N7" s="188" t="s">
        <v>67</v>
      </c>
      <c r="O7" s="190">
        <v>-543917.29</v>
      </c>
      <c r="P7" s="188" t="s">
        <v>68</v>
      </c>
      <c r="Q7" s="191">
        <v>-543917.29</v>
      </c>
      <c r="R7" s="188" t="s">
        <v>218</v>
      </c>
      <c r="S7" s="188" t="s">
        <v>193</v>
      </c>
      <c r="T7" s="188" t="s">
        <v>181</v>
      </c>
      <c r="U7" s="188" t="s">
        <v>70</v>
      </c>
      <c r="V7" s="188" t="s">
        <v>218</v>
      </c>
      <c r="W7" s="195" t="s">
        <v>196</v>
      </c>
    </row>
    <row r="8" spans="1:23" ht="15">
      <c r="A8" s="188" t="s">
        <v>64</v>
      </c>
      <c r="B8" s="189">
        <v>41183</v>
      </c>
      <c r="C8" s="188" t="s">
        <v>65</v>
      </c>
      <c r="D8" s="188" t="s">
        <v>184</v>
      </c>
      <c r="E8" s="189">
        <v>41182</v>
      </c>
      <c r="F8" s="188" t="s">
        <v>66</v>
      </c>
      <c r="G8" s="188" t="s">
        <v>67</v>
      </c>
      <c r="H8" s="188" t="s">
        <v>165</v>
      </c>
      <c r="I8" s="188" t="s">
        <v>67</v>
      </c>
      <c r="J8" s="188" t="s">
        <v>67</v>
      </c>
      <c r="K8" s="188" t="s">
        <v>67</v>
      </c>
      <c r="L8" s="188" t="s">
        <v>67</v>
      </c>
      <c r="M8" s="188" t="s">
        <v>67</v>
      </c>
      <c r="N8" s="188" t="s">
        <v>67</v>
      </c>
      <c r="O8" s="190">
        <v>-518383.25</v>
      </c>
      <c r="P8" s="188" t="s">
        <v>68</v>
      </c>
      <c r="Q8" s="191">
        <v>-518383.25</v>
      </c>
      <c r="R8" s="188" t="s">
        <v>185</v>
      </c>
      <c r="S8" s="188" t="s">
        <v>186</v>
      </c>
      <c r="T8" s="188" t="s">
        <v>74</v>
      </c>
      <c r="U8" s="188" t="s">
        <v>70</v>
      </c>
      <c r="V8" s="71" t="s">
        <v>208</v>
      </c>
      <c r="W8" s="188" t="s">
        <v>90</v>
      </c>
    </row>
    <row r="9" spans="1:23" ht="27">
      <c r="A9" s="188" t="s">
        <v>64</v>
      </c>
      <c r="B9" s="189">
        <v>41183</v>
      </c>
      <c r="C9" s="188" t="s">
        <v>65</v>
      </c>
      <c r="D9" s="188" t="s">
        <v>187</v>
      </c>
      <c r="E9" s="189">
        <v>41182</v>
      </c>
      <c r="F9" s="188" t="s">
        <v>66</v>
      </c>
      <c r="G9" s="188" t="s">
        <v>67</v>
      </c>
      <c r="H9" s="188" t="s">
        <v>165</v>
      </c>
      <c r="I9" s="188" t="s">
        <v>67</v>
      </c>
      <c r="J9" s="188" t="s">
        <v>67</v>
      </c>
      <c r="K9" s="188" t="s">
        <v>67</v>
      </c>
      <c r="L9" s="188" t="s">
        <v>67</v>
      </c>
      <c r="M9" s="188" t="s">
        <v>67</v>
      </c>
      <c r="N9" s="188" t="s">
        <v>67</v>
      </c>
      <c r="O9" s="190">
        <v>-1049277.59</v>
      </c>
      <c r="P9" s="188" t="s">
        <v>68</v>
      </c>
      <c r="Q9" s="191">
        <v>-1049277.59</v>
      </c>
      <c r="R9" s="188" t="s">
        <v>188</v>
      </c>
      <c r="S9" s="188" t="s">
        <v>210</v>
      </c>
      <c r="T9" s="188" t="s">
        <v>74</v>
      </c>
      <c r="U9" s="188" t="s">
        <v>70</v>
      </c>
      <c r="V9" s="71" t="s">
        <v>197</v>
      </c>
      <c r="W9" s="188" t="s">
        <v>90</v>
      </c>
    </row>
    <row r="10" spans="1:23" ht="27">
      <c r="A10" s="188" t="s">
        <v>64</v>
      </c>
      <c r="B10" s="189">
        <v>41187</v>
      </c>
      <c r="C10" s="188" t="s">
        <v>65</v>
      </c>
      <c r="D10" s="188" t="s">
        <v>189</v>
      </c>
      <c r="E10" s="189">
        <v>41182</v>
      </c>
      <c r="F10" s="188" t="s">
        <v>66</v>
      </c>
      <c r="G10" s="188" t="s">
        <v>67</v>
      </c>
      <c r="H10" s="188" t="s">
        <v>165</v>
      </c>
      <c r="I10" s="188" t="s">
        <v>67</v>
      </c>
      <c r="J10" s="188" t="s">
        <v>67</v>
      </c>
      <c r="K10" s="188" t="s">
        <v>67</v>
      </c>
      <c r="L10" s="188" t="s">
        <v>67</v>
      </c>
      <c r="M10" s="188" t="s">
        <v>67</v>
      </c>
      <c r="N10" s="188" t="s">
        <v>67</v>
      </c>
      <c r="O10" s="190">
        <v>-2906762.53</v>
      </c>
      <c r="P10" s="188" t="s">
        <v>68</v>
      </c>
      <c r="Q10" s="191">
        <v>-2906762.53</v>
      </c>
      <c r="R10" s="188" t="s">
        <v>0</v>
      </c>
      <c r="S10" s="188" t="s">
        <v>211</v>
      </c>
      <c r="T10" s="188" t="s">
        <v>73</v>
      </c>
      <c r="U10" s="188" t="s">
        <v>71</v>
      </c>
      <c r="V10" s="71" t="s">
        <v>209</v>
      </c>
      <c r="W10" s="188" t="s">
        <v>90</v>
      </c>
    </row>
    <row r="11" spans="1:23" ht="15">
      <c r="A11" s="188" t="s">
        <v>64</v>
      </c>
      <c r="B11" s="189">
        <v>41187</v>
      </c>
      <c r="C11" s="188" t="s">
        <v>65</v>
      </c>
      <c r="D11" s="188" t="s">
        <v>190</v>
      </c>
      <c r="E11" s="189">
        <v>41182</v>
      </c>
      <c r="F11" s="188" t="s">
        <v>66</v>
      </c>
      <c r="G11" s="188" t="s">
        <v>67</v>
      </c>
      <c r="H11" s="188" t="s">
        <v>165</v>
      </c>
      <c r="I11" s="188" t="s">
        <v>67</v>
      </c>
      <c r="J11" s="188" t="s">
        <v>67</v>
      </c>
      <c r="K11" s="188" t="s">
        <v>67</v>
      </c>
      <c r="L11" s="188" t="s">
        <v>67</v>
      </c>
      <c r="M11" s="188" t="s">
        <v>67</v>
      </c>
      <c r="N11" s="188" t="s">
        <v>67</v>
      </c>
      <c r="O11" s="190">
        <v>2895744.24</v>
      </c>
      <c r="P11" s="188" t="s">
        <v>68</v>
      </c>
      <c r="Q11" s="191">
        <v>2895744.24</v>
      </c>
      <c r="R11" s="188" t="s">
        <v>191</v>
      </c>
      <c r="S11" s="188" t="s">
        <v>212</v>
      </c>
      <c r="T11" s="188" t="s">
        <v>73</v>
      </c>
      <c r="U11" s="188" t="s">
        <v>71</v>
      </c>
      <c r="V11" s="71" t="s">
        <v>198</v>
      </c>
      <c r="W11" s="188" t="s">
        <v>90</v>
      </c>
    </row>
    <row r="12" ht="12.75">
      <c r="V12" s="70"/>
    </row>
    <row r="13" ht="12.75">
      <c r="V13" s="70"/>
    </row>
    <row r="14" spans="15:22" ht="12.75">
      <c r="O14" s="192">
        <f>SUM(O2:O13)</f>
        <v>1604881.6300000001</v>
      </c>
      <c r="V14" s="70"/>
    </row>
    <row r="15" ht="12.75">
      <c r="V15" s="7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C36:E45"/>
  <sheetViews>
    <sheetView zoomScalePageLayoutView="0" workbookViewId="0" topLeftCell="E1">
      <selection activeCell="E1" sqref="E1"/>
    </sheetView>
  </sheetViews>
  <sheetFormatPr defaultColWidth="9.140625" defaultRowHeight="12.75"/>
  <cols>
    <col min="5" max="5" width="14.00390625" style="0" bestFit="1" customWidth="1"/>
  </cols>
  <sheetData>
    <row r="36" ht="12.75">
      <c r="D36" s="201" t="s">
        <v>199</v>
      </c>
    </row>
    <row r="45" spans="3:5" ht="12.75">
      <c r="C45" s="42"/>
      <c r="E45" s="202">
        <v>1604881.63</v>
      </c>
    </row>
  </sheetData>
  <sheetProtection/>
  <printOptions/>
  <pageMargins left="0.27" right="0.32" top="0.52" bottom="0.41" header="0.3" footer="0.15"/>
  <pageSetup fitToHeight="1" fitToWidth="1" horizontalDpi="600" verticalDpi="600" orientation="landscape" scale="78" r:id="rId2"/>
  <headerFooter>
    <oddFooter>&amp;C&amp;Z&amp;F</oddFooter>
  </headerFooter>
  <drawing r:id="rId1"/>
</worksheet>
</file>

<file path=xl/worksheets/sheet4.xml><?xml version="1.0" encoding="utf-8"?>
<worksheet xmlns="http://schemas.openxmlformats.org/spreadsheetml/2006/main" xmlns:r="http://schemas.openxmlformats.org/officeDocument/2006/relationships">
  <dimension ref="A1:AI75"/>
  <sheetViews>
    <sheetView zoomScalePageLayoutView="0" workbookViewId="0" topLeftCell="A1">
      <selection activeCell="A1" sqref="A1"/>
    </sheetView>
  </sheetViews>
  <sheetFormatPr defaultColWidth="9.140625" defaultRowHeight="12.75"/>
  <cols>
    <col min="2" max="2" width="12.8515625" style="0" customWidth="1"/>
    <col min="3" max="3" width="11.28125" style="0" customWidth="1"/>
    <col min="4" max="4" width="11.7109375" style="0" bestFit="1" customWidth="1"/>
    <col min="5" max="5" width="15.7109375" style="0" bestFit="1" customWidth="1"/>
    <col min="6" max="6" width="12.28125" style="0" customWidth="1"/>
    <col min="8" max="8" width="11.28125" style="0" customWidth="1"/>
    <col min="10" max="10" width="13.140625" style="0" bestFit="1" customWidth="1"/>
    <col min="11" max="12" width="11.57421875" style="0" bestFit="1" customWidth="1"/>
    <col min="18" max="18" width="11.57421875" style="0" bestFit="1" customWidth="1"/>
    <col min="20" max="20" width="11.57421875" style="0" bestFit="1" customWidth="1"/>
    <col min="24" max="24" width="11.57421875" style="0" bestFit="1" customWidth="1"/>
    <col min="25" max="25" width="11.8515625" style="0" bestFit="1" customWidth="1"/>
    <col min="26" max="26" width="12.421875" style="0" customWidth="1"/>
    <col min="29" max="29" width="26.7109375" style="0" bestFit="1" customWidth="1"/>
    <col min="30" max="30" width="13.57421875" style="0" bestFit="1" customWidth="1"/>
    <col min="32" max="32" width="13.57421875" style="0" bestFit="1" customWidth="1"/>
    <col min="34" max="34" width="11.7109375" style="0" bestFit="1" customWidth="1"/>
  </cols>
  <sheetData>
    <row r="1" spans="1:32" ht="15">
      <c r="A1" s="75"/>
      <c r="B1" s="76" t="s">
        <v>92</v>
      </c>
      <c r="C1" s="77"/>
      <c r="D1" s="76" t="s">
        <v>93</v>
      </c>
      <c r="E1" s="77"/>
      <c r="F1" s="76" t="s">
        <v>94</v>
      </c>
      <c r="G1" s="77"/>
      <c r="H1" s="76" t="s">
        <v>95</v>
      </c>
      <c r="I1" s="77"/>
      <c r="J1" s="76" t="s">
        <v>96</v>
      </c>
      <c r="K1" s="77"/>
      <c r="L1" s="76" t="s">
        <v>97</v>
      </c>
      <c r="M1" s="77"/>
      <c r="N1" s="76" t="s">
        <v>98</v>
      </c>
      <c r="O1" s="77"/>
      <c r="P1" s="76" t="s">
        <v>99</v>
      </c>
      <c r="Q1" s="77"/>
      <c r="R1" s="76" t="s">
        <v>100</v>
      </c>
      <c r="S1" s="77"/>
      <c r="T1" s="76" t="s">
        <v>101</v>
      </c>
      <c r="U1" s="77"/>
      <c r="V1" s="76" t="s">
        <v>102</v>
      </c>
      <c r="W1" s="77"/>
      <c r="X1" s="76" t="s">
        <v>103</v>
      </c>
      <c r="Y1" s="77"/>
      <c r="Z1" s="76" t="s">
        <v>104</v>
      </c>
      <c r="AA1" s="77"/>
      <c r="AB1" s="78"/>
      <c r="AC1" s="78"/>
      <c r="AD1" s="78"/>
      <c r="AE1" s="72"/>
      <c r="AF1" s="72"/>
    </row>
    <row r="2" spans="1:32" ht="15">
      <c r="A2" s="75"/>
      <c r="B2" s="79">
        <v>60230</v>
      </c>
      <c r="C2" s="80">
        <v>20025</v>
      </c>
      <c r="D2" s="79">
        <v>60230</v>
      </c>
      <c r="E2" s="80">
        <v>20025</v>
      </c>
      <c r="F2" s="79">
        <v>60230</v>
      </c>
      <c r="G2" s="80">
        <v>20025</v>
      </c>
      <c r="H2" s="79">
        <v>60230</v>
      </c>
      <c r="I2" s="80">
        <v>20025</v>
      </c>
      <c r="J2" s="79">
        <v>60230</v>
      </c>
      <c r="K2" s="80">
        <v>20025</v>
      </c>
      <c r="L2" s="79">
        <v>60230</v>
      </c>
      <c r="M2" s="81" t="s">
        <v>105</v>
      </c>
      <c r="N2" s="79">
        <v>60230</v>
      </c>
      <c r="O2" s="80">
        <v>20025</v>
      </c>
      <c r="P2" s="79">
        <v>60230</v>
      </c>
      <c r="Q2" s="80">
        <v>20025</v>
      </c>
      <c r="R2" s="79">
        <v>60230</v>
      </c>
      <c r="S2" s="80">
        <v>20025</v>
      </c>
      <c r="T2" s="79">
        <v>60230</v>
      </c>
      <c r="U2" s="80">
        <v>20025</v>
      </c>
      <c r="V2" s="79">
        <v>60230</v>
      </c>
      <c r="W2" s="80">
        <v>20025</v>
      </c>
      <c r="X2" s="79">
        <v>60230</v>
      </c>
      <c r="Y2" s="80">
        <v>20025</v>
      </c>
      <c r="Z2" s="79">
        <v>60230</v>
      </c>
      <c r="AA2" s="80">
        <v>20025</v>
      </c>
      <c r="AB2" s="78"/>
      <c r="AC2" s="78"/>
      <c r="AD2" s="78"/>
      <c r="AE2" s="72"/>
      <c r="AF2" s="72"/>
    </row>
    <row r="3" spans="1:32" ht="15">
      <c r="A3" s="82" t="s">
        <v>106</v>
      </c>
      <c r="B3" s="83">
        <v>74913.37805714285</v>
      </c>
      <c r="C3" s="84">
        <v>2468.8619428571546</v>
      </c>
      <c r="D3" s="83">
        <v>7928.700000000001</v>
      </c>
      <c r="E3" s="84">
        <v>261.2999999999997</v>
      </c>
      <c r="F3" s="83">
        <v>2730.7255999999993</v>
      </c>
      <c r="G3" s="84">
        <v>89.9944000000005</v>
      </c>
      <c r="H3" s="85">
        <v>5461.451199999999</v>
      </c>
      <c r="I3" s="85">
        <v>179.988800000001</v>
      </c>
      <c r="J3" s="83">
        <v>1166814.9375</v>
      </c>
      <c r="K3" s="84">
        <v>38453.8125</v>
      </c>
      <c r="L3" s="83">
        <v>27386.760000000002</v>
      </c>
      <c r="M3" s="84">
        <v>0</v>
      </c>
      <c r="N3" s="83">
        <v>1916.8285714285712</v>
      </c>
      <c r="O3" s="84">
        <v>63.171428571428805</v>
      </c>
      <c r="P3" s="83">
        <v>11721.17437142857</v>
      </c>
      <c r="Q3" s="84">
        <v>386.2856285714306</v>
      </c>
      <c r="R3" s="83">
        <v>99978.23505714285</v>
      </c>
      <c r="S3" s="84">
        <v>3294.904942857138</v>
      </c>
      <c r="T3" s="83">
        <v>85525.72518571428</v>
      </c>
      <c r="U3" s="84">
        <v>2818.604814285718</v>
      </c>
      <c r="V3" s="83">
        <v>22978.679528571425</v>
      </c>
      <c r="W3" s="84">
        <v>757.2904714285733</v>
      </c>
      <c r="X3" s="83">
        <v>25669.166250000002</v>
      </c>
      <c r="Y3" s="84">
        <v>845.9587499999998</v>
      </c>
      <c r="Z3" s="83">
        <v>9148.5</v>
      </c>
      <c r="AA3" s="84">
        <v>301.5</v>
      </c>
      <c r="AB3" s="86"/>
      <c r="AC3" s="86"/>
      <c r="AD3" s="86"/>
      <c r="AE3" s="87"/>
      <c r="AF3" s="87"/>
    </row>
    <row r="4" spans="1:32" ht="15">
      <c r="A4" s="82" t="s">
        <v>107</v>
      </c>
      <c r="B4" s="88">
        <v>24971.126019047617</v>
      </c>
      <c r="C4" s="89">
        <v>822.9539809523849</v>
      </c>
      <c r="D4" s="88">
        <v>2642.9</v>
      </c>
      <c r="E4" s="89">
        <v>87.09999999999991</v>
      </c>
      <c r="F4" s="88">
        <v>0</v>
      </c>
      <c r="G4" s="89">
        <v>0</v>
      </c>
      <c r="H4" s="85">
        <v>2730.7255999999993</v>
      </c>
      <c r="I4" s="90">
        <v>89.9944000000005</v>
      </c>
      <c r="J4" s="88">
        <v>388938.3125</v>
      </c>
      <c r="K4" s="89">
        <v>12817.9375</v>
      </c>
      <c r="L4" s="88">
        <v>9128.92</v>
      </c>
      <c r="M4" s="89">
        <v>0</v>
      </c>
      <c r="N4" s="88">
        <v>638.9428571428571</v>
      </c>
      <c r="O4" s="89">
        <v>21.057142857142935</v>
      </c>
      <c r="P4" s="88">
        <v>3907.0581238095233</v>
      </c>
      <c r="Q4" s="89">
        <v>128.76187619047687</v>
      </c>
      <c r="R4" s="88">
        <v>33326.07835238095</v>
      </c>
      <c r="S4" s="89">
        <v>1098.301647619046</v>
      </c>
      <c r="T4" s="88">
        <v>44354.9775</v>
      </c>
      <c r="U4" s="89">
        <v>1461.7724999999991</v>
      </c>
      <c r="V4" s="88">
        <v>7659.559842857142</v>
      </c>
      <c r="W4" s="89">
        <v>252.43015714285775</v>
      </c>
      <c r="X4" s="88">
        <v>8556.38875</v>
      </c>
      <c r="Y4" s="89">
        <v>281.9862499999999</v>
      </c>
      <c r="Z4" s="88">
        <v>3049.5</v>
      </c>
      <c r="AA4" s="89">
        <v>100.5</v>
      </c>
      <c r="AB4" s="86"/>
      <c r="AC4" s="86"/>
      <c r="AD4" s="86"/>
      <c r="AE4" s="87"/>
      <c r="AF4" s="87"/>
    </row>
    <row r="5" spans="1:32" ht="15">
      <c r="A5" s="82" t="s">
        <v>108</v>
      </c>
      <c r="B5" s="88">
        <v>24971.126019047617</v>
      </c>
      <c r="C5" s="89">
        <v>822.9539809523849</v>
      </c>
      <c r="D5" s="88">
        <v>2642.9</v>
      </c>
      <c r="E5" s="89">
        <v>87.09999999999991</v>
      </c>
      <c r="F5" s="88">
        <v>0</v>
      </c>
      <c r="G5" s="89">
        <v>0</v>
      </c>
      <c r="H5" s="85">
        <v>2730.7255999999993</v>
      </c>
      <c r="I5" s="90">
        <v>89.9944000000005</v>
      </c>
      <c r="J5" s="88">
        <v>388938.3125</v>
      </c>
      <c r="K5" s="89">
        <v>12817.9375</v>
      </c>
      <c r="L5" s="88">
        <v>9128.92</v>
      </c>
      <c r="M5" s="89">
        <v>0</v>
      </c>
      <c r="N5" s="88">
        <v>638.9428571428571</v>
      </c>
      <c r="O5" s="89">
        <v>21.057142857142935</v>
      </c>
      <c r="P5" s="88">
        <v>3907.0581238095233</v>
      </c>
      <c r="Q5" s="89">
        <v>128.76187619047687</v>
      </c>
      <c r="R5" s="88">
        <v>33326.07835238095</v>
      </c>
      <c r="S5" s="89">
        <v>1098.301647619046</v>
      </c>
      <c r="T5" s="88">
        <v>44354.9775</v>
      </c>
      <c r="U5" s="89">
        <v>1461.7724999999991</v>
      </c>
      <c r="V5" s="88">
        <v>7659.559842857142</v>
      </c>
      <c r="W5" s="89">
        <v>252.43015714285775</v>
      </c>
      <c r="X5" s="88">
        <v>8556.38875</v>
      </c>
      <c r="Y5" s="89">
        <v>281.9862499999999</v>
      </c>
      <c r="Z5" s="88">
        <v>648.01875</v>
      </c>
      <c r="AA5" s="89">
        <v>21.356250000000045</v>
      </c>
      <c r="AB5" s="86"/>
      <c r="AC5" s="86"/>
      <c r="AD5" s="86"/>
      <c r="AE5" s="87"/>
      <c r="AF5" s="87"/>
    </row>
    <row r="6" spans="1:32" ht="15">
      <c r="A6" s="82" t="s">
        <v>109</v>
      </c>
      <c r="B6" s="88">
        <v>24971.126019047617</v>
      </c>
      <c r="C6" s="89">
        <v>822.9539809523849</v>
      </c>
      <c r="D6" s="88">
        <v>2642.9</v>
      </c>
      <c r="E6" s="89">
        <v>87.09999999999991</v>
      </c>
      <c r="F6" s="88">
        <v>0</v>
      </c>
      <c r="G6" s="89">
        <v>0</v>
      </c>
      <c r="H6" s="85">
        <v>2730.7255999999993</v>
      </c>
      <c r="I6" s="90">
        <v>89.9944000000005</v>
      </c>
      <c r="J6" s="88">
        <v>388938.3125</v>
      </c>
      <c r="K6" s="89">
        <v>12817.9375</v>
      </c>
      <c r="L6" s="88">
        <v>9128.92</v>
      </c>
      <c r="M6" s="89">
        <v>0</v>
      </c>
      <c r="N6" s="88">
        <v>638.9428571428571</v>
      </c>
      <c r="O6" s="89">
        <v>21.057142857142935</v>
      </c>
      <c r="P6" s="88">
        <v>3907.0581238095233</v>
      </c>
      <c r="Q6" s="89">
        <v>128.76187619047687</v>
      </c>
      <c r="R6" s="88">
        <v>33326.07835238095</v>
      </c>
      <c r="S6" s="89">
        <v>1098.301647619046</v>
      </c>
      <c r="T6" s="88">
        <v>44354.9775</v>
      </c>
      <c r="U6" s="89">
        <v>1461.7724999999991</v>
      </c>
      <c r="V6" s="88">
        <v>7659.559842857142</v>
      </c>
      <c r="W6" s="89">
        <v>252.43015714285775</v>
      </c>
      <c r="X6" s="88">
        <v>8556.38875</v>
      </c>
      <c r="Y6" s="89">
        <v>281.9862499999999</v>
      </c>
      <c r="Z6" s="88">
        <v>0</v>
      </c>
      <c r="AA6" s="89">
        <v>0</v>
      </c>
      <c r="AB6" s="86"/>
      <c r="AC6" s="86"/>
      <c r="AD6" s="86"/>
      <c r="AE6" s="87"/>
      <c r="AF6" s="87"/>
    </row>
    <row r="7" spans="1:32" ht="15">
      <c r="A7" s="82" t="s">
        <v>110</v>
      </c>
      <c r="B7" s="88">
        <v>24971.126019047617</v>
      </c>
      <c r="C7" s="89">
        <v>822.9539809523849</v>
      </c>
      <c r="D7" s="88">
        <v>2642.9</v>
      </c>
      <c r="E7" s="89">
        <v>87.09999999999991</v>
      </c>
      <c r="F7" s="88">
        <v>0</v>
      </c>
      <c r="G7" s="89">
        <v>0</v>
      </c>
      <c r="H7" s="85">
        <v>2730.7255999999993</v>
      </c>
      <c r="I7" s="90">
        <v>89.9944000000005</v>
      </c>
      <c r="J7" s="88">
        <v>388938.3125</v>
      </c>
      <c r="K7" s="89">
        <v>12817.9375</v>
      </c>
      <c r="L7" s="88">
        <v>9128.92</v>
      </c>
      <c r="M7" s="89">
        <v>0</v>
      </c>
      <c r="N7" s="88">
        <v>638.9428571428571</v>
      </c>
      <c r="O7" s="89">
        <v>21.057142857142935</v>
      </c>
      <c r="P7" s="88">
        <v>3907.0581238095233</v>
      </c>
      <c r="Q7" s="89">
        <v>128.76187619047687</v>
      </c>
      <c r="R7" s="88">
        <v>33326.07835238095</v>
      </c>
      <c r="S7" s="89">
        <v>1098.301647619046</v>
      </c>
      <c r="T7" s="88">
        <v>44354.9775</v>
      </c>
      <c r="U7" s="89">
        <v>1461.7724999999991</v>
      </c>
      <c r="V7" s="88">
        <v>7659.559842857142</v>
      </c>
      <c r="W7" s="89">
        <v>252.43015714285775</v>
      </c>
      <c r="X7" s="88">
        <v>8556.38875</v>
      </c>
      <c r="Y7" s="89">
        <v>281.9862499999999</v>
      </c>
      <c r="Z7" s="88">
        <v>0</v>
      </c>
      <c r="AA7" s="89">
        <v>0</v>
      </c>
      <c r="AB7" s="86"/>
      <c r="AC7" s="86"/>
      <c r="AD7" s="86"/>
      <c r="AE7" s="87"/>
      <c r="AF7" s="87"/>
    </row>
    <row r="8" spans="1:32" ht="15">
      <c r="A8" s="82" t="s">
        <v>111</v>
      </c>
      <c r="B8" s="88">
        <v>24971.126019047617</v>
      </c>
      <c r="C8" s="89">
        <v>822.9539809523849</v>
      </c>
      <c r="D8" s="88">
        <v>2642.9</v>
      </c>
      <c r="E8" s="89">
        <v>87.09999999999991</v>
      </c>
      <c r="F8" s="88">
        <v>0</v>
      </c>
      <c r="G8" s="89">
        <v>0</v>
      </c>
      <c r="H8" s="85">
        <v>2730.7255999999993</v>
      </c>
      <c r="I8" s="90">
        <v>89.9944000000005</v>
      </c>
      <c r="J8" s="88">
        <v>388938.3125</v>
      </c>
      <c r="K8" s="89">
        <v>12817.9375</v>
      </c>
      <c r="L8" s="88">
        <v>9128.92</v>
      </c>
      <c r="M8" s="89">
        <v>0</v>
      </c>
      <c r="N8" s="88">
        <v>638.9428571428571</v>
      </c>
      <c r="O8" s="89">
        <v>21.057142857142935</v>
      </c>
      <c r="P8" s="88">
        <v>3907.0581238095233</v>
      </c>
      <c r="Q8" s="89">
        <v>128.76187619047687</v>
      </c>
      <c r="R8" s="88">
        <v>33326.07835238095</v>
      </c>
      <c r="S8" s="89">
        <v>1098.301647619046</v>
      </c>
      <c r="T8" s="88">
        <v>44354.9775</v>
      </c>
      <c r="U8" s="89">
        <v>1461.7724999999991</v>
      </c>
      <c r="V8" s="88">
        <v>7659.559842857142</v>
      </c>
      <c r="W8" s="89">
        <v>252.43015714285775</v>
      </c>
      <c r="X8" s="88">
        <v>8556.38875</v>
      </c>
      <c r="Y8" s="89">
        <v>281.9862499999999</v>
      </c>
      <c r="Z8" s="88">
        <v>0</v>
      </c>
      <c r="AA8" s="89">
        <v>0</v>
      </c>
      <c r="AB8" s="86"/>
      <c r="AC8" s="86"/>
      <c r="AD8" s="86"/>
      <c r="AE8" s="87"/>
      <c r="AF8" s="87"/>
    </row>
    <row r="9" spans="1:32" ht="15">
      <c r="A9" s="82" t="s">
        <v>112</v>
      </c>
      <c r="B9" s="88">
        <v>24971.126019047617</v>
      </c>
      <c r="C9" s="89">
        <v>822.9539809523849</v>
      </c>
      <c r="D9" s="88">
        <v>2642.9</v>
      </c>
      <c r="E9" s="89">
        <v>87.09999999999991</v>
      </c>
      <c r="F9" s="88">
        <v>0</v>
      </c>
      <c r="G9" s="89">
        <v>0</v>
      </c>
      <c r="H9" s="85">
        <v>2730.7255999999993</v>
      </c>
      <c r="I9" s="90">
        <v>89.9944000000005</v>
      </c>
      <c r="J9" s="88">
        <v>388938.3125</v>
      </c>
      <c r="K9" s="89">
        <v>12817.9375</v>
      </c>
      <c r="L9" s="88">
        <v>9128.92</v>
      </c>
      <c r="M9" s="89">
        <v>0</v>
      </c>
      <c r="N9" s="88">
        <v>638.9428571428571</v>
      </c>
      <c r="O9" s="89">
        <v>21.057142857142935</v>
      </c>
      <c r="P9" s="88">
        <v>3907.0581238095233</v>
      </c>
      <c r="Q9" s="89">
        <v>128.76187619047687</v>
      </c>
      <c r="R9" s="88">
        <v>33326.07835238095</v>
      </c>
      <c r="S9" s="89">
        <v>1098.301647619046</v>
      </c>
      <c r="T9" s="88">
        <v>44354.9775</v>
      </c>
      <c r="U9" s="89">
        <v>1461.7724999999991</v>
      </c>
      <c r="V9" s="88">
        <v>7659.559842857142</v>
      </c>
      <c r="W9" s="89">
        <v>252.43015714285775</v>
      </c>
      <c r="X9" s="88">
        <v>8556.38875</v>
      </c>
      <c r="Y9" s="89">
        <v>281.9862499999999</v>
      </c>
      <c r="Z9" s="88">
        <v>0</v>
      </c>
      <c r="AA9" s="89">
        <v>0</v>
      </c>
      <c r="AB9" s="86"/>
      <c r="AC9" s="86"/>
      <c r="AD9" s="86"/>
      <c r="AE9" s="87"/>
      <c r="AF9" s="87"/>
    </row>
    <row r="10" spans="1:32" ht="15">
      <c r="A10" s="82" t="s">
        <v>113</v>
      </c>
      <c r="B10" s="88">
        <v>0</v>
      </c>
      <c r="C10" s="89">
        <v>0</v>
      </c>
      <c r="D10" s="88">
        <v>2642.9</v>
      </c>
      <c r="E10" s="89">
        <v>87.09999999999991</v>
      </c>
      <c r="F10" s="88">
        <v>0</v>
      </c>
      <c r="G10" s="89">
        <v>0</v>
      </c>
      <c r="H10" s="85">
        <v>2730.7255999999993</v>
      </c>
      <c r="I10" s="90">
        <v>89.9944000000005</v>
      </c>
      <c r="J10" s="88">
        <v>388938.3125</v>
      </c>
      <c r="K10" s="89">
        <v>12817.9375</v>
      </c>
      <c r="L10" s="88">
        <v>9128.92</v>
      </c>
      <c r="M10" s="89">
        <v>0</v>
      </c>
      <c r="N10" s="88">
        <v>638.9428571428571</v>
      </c>
      <c r="O10" s="89">
        <v>21.057142857142935</v>
      </c>
      <c r="P10" s="88">
        <v>3907.0581238095233</v>
      </c>
      <c r="Q10" s="89">
        <v>128.76187619047687</v>
      </c>
      <c r="R10" s="88">
        <v>33326.07835238095</v>
      </c>
      <c r="S10" s="89">
        <v>1098.301647619046</v>
      </c>
      <c r="T10" s="88">
        <v>44354.9775</v>
      </c>
      <c r="U10" s="89">
        <v>1461.7724999999991</v>
      </c>
      <c r="V10" s="88">
        <v>8042.538319047619</v>
      </c>
      <c r="W10" s="89">
        <v>265.0516809523815</v>
      </c>
      <c r="X10" s="88">
        <v>9167.559374999999</v>
      </c>
      <c r="Y10" s="89">
        <v>302.1281250000011</v>
      </c>
      <c r="Z10" s="88">
        <v>0</v>
      </c>
      <c r="AA10" s="89">
        <v>0</v>
      </c>
      <c r="AB10" s="86"/>
      <c r="AC10" s="86"/>
      <c r="AD10" s="86"/>
      <c r="AE10" s="87"/>
      <c r="AF10" s="87"/>
    </row>
    <row r="11" spans="1:32" ht="15">
      <c r="A11" s="82" t="s">
        <v>114</v>
      </c>
      <c r="B11" s="88">
        <v>0</v>
      </c>
      <c r="C11" s="89">
        <v>0</v>
      </c>
      <c r="D11" s="88">
        <v>2642.9</v>
      </c>
      <c r="E11" s="89">
        <v>87.09999999999991</v>
      </c>
      <c r="F11" s="88">
        <v>0</v>
      </c>
      <c r="G11" s="89">
        <v>0</v>
      </c>
      <c r="H11" s="85">
        <v>0</v>
      </c>
      <c r="I11" s="90">
        <v>0</v>
      </c>
      <c r="J11" s="88">
        <v>388938.3125</v>
      </c>
      <c r="K11" s="89">
        <v>12817.9375</v>
      </c>
      <c r="L11" s="88">
        <v>9128.92</v>
      </c>
      <c r="M11" s="89">
        <v>0</v>
      </c>
      <c r="N11" s="88">
        <v>638.9428571428571</v>
      </c>
      <c r="O11" s="89">
        <v>21.057142857142935</v>
      </c>
      <c r="P11" s="88">
        <v>3907.0581238095233</v>
      </c>
      <c r="Q11" s="89">
        <v>128.76187619047687</v>
      </c>
      <c r="R11" s="88">
        <v>33326.07835238095</v>
      </c>
      <c r="S11" s="89">
        <v>1098.301647619046</v>
      </c>
      <c r="T11" s="88">
        <v>44354.9775</v>
      </c>
      <c r="U11" s="89">
        <v>1461.7724999999991</v>
      </c>
      <c r="V11" s="88">
        <v>8042.538319047619</v>
      </c>
      <c r="W11" s="89">
        <v>265.0516809523815</v>
      </c>
      <c r="X11" s="88">
        <v>9167.559374999999</v>
      </c>
      <c r="Y11" s="89">
        <v>302.1281250000011</v>
      </c>
      <c r="Z11" s="88">
        <v>0</v>
      </c>
      <c r="AA11" s="89">
        <v>0</v>
      </c>
      <c r="AB11" s="86"/>
      <c r="AC11" s="86"/>
      <c r="AD11" s="86"/>
      <c r="AE11" s="87"/>
      <c r="AF11" s="87"/>
    </row>
    <row r="12" spans="1:32" ht="15">
      <c r="A12" s="82" t="s">
        <v>115</v>
      </c>
      <c r="B12" s="88">
        <v>0</v>
      </c>
      <c r="C12" s="89">
        <v>0</v>
      </c>
      <c r="D12" s="88">
        <v>2642.9</v>
      </c>
      <c r="E12" s="89">
        <v>87.09999999999991</v>
      </c>
      <c r="F12" s="88">
        <v>0</v>
      </c>
      <c r="G12" s="89">
        <v>0</v>
      </c>
      <c r="H12" s="85">
        <v>0</v>
      </c>
      <c r="I12" s="90">
        <v>0</v>
      </c>
      <c r="J12" s="88">
        <v>388938.3125</v>
      </c>
      <c r="K12" s="89">
        <v>12817.9375</v>
      </c>
      <c r="L12" s="88">
        <v>9128.92</v>
      </c>
      <c r="M12" s="89">
        <v>0</v>
      </c>
      <c r="N12" s="88">
        <v>638.9428571428571</v>
      </c>
      <c r="O12" s="89">
        <v>21.057142857142935</v>
      </c>
      <c r="P12" s="88">
        <v>3907.0581238095233</v>
      </c>
      <c r="Q12" s="89">
        <v>128.76187619047687</v>
      </c>
      <c r="R12" s="88">
        <v>33326.07835238095</v>
      </c>
      <c r="S12" s="89">
        <v>1098.301647619046</v>
      </c>
      <c r="T12" s="88">
        <v>44354.9775</v>
      </c>
      <c r="U12" s="89">
        <v>1461.7724999999991</v>
      </c>
      <c r="V12" s="88">
        <v>8042.538319047619</v>
      </c>
      <c r="W12" s="89">
        <v>265.0516809523815</v>
      </c>
      <c r="X12" s="88">
        <v>9167.559374999999</v>
      </c>
      <c r="Y12" s="89">
        <v>302.1281250000011</v>
      </c>
      <c r="Z12" s="88">
        <v>0</v>
      </c>
      <c r="AA12" s="89">
        <v>0</v>
      </c>
      <c r="AB12" s="86"/>
      <c r="AC12" s="86"/>
      <c r="AD12" s="86"/>
      <c r="AE12" s="87"/>
      <c r="AF12" s="87"/>
    </row>
    <row r="13" spans="1:32" ht="15.75" thickBot="1">
      <c r="A13" s="91" t="s">
        <v>116</v>
      </c>
      <c r="B13" s="92">
        <v>224740.13417142857</v>
      </c>
      <c r="C13" s="93">
        <v>7406.585828571464</v>
      </c>
      <c r="D13" s="92">
        <v>31714.800000000007</v>
      </c>
      <c r="E13" s="93">
        <v>1045.199999999999</v>
      </c>
      <c r="F13" s="92">
        <v>2730.7255999999993</v>
      </c>
      <c r="G13" s="93">
        <v>89.9944000000005</v>
      </c>
      <c r="H13" s="92">
        <v>24576.53039999999</v>
      </c>
      <c r="I13" s="93">
        <v>809.9496000000045</v>
      </c>
      <c r="J13" s="92">
        <v>4667259.75</v>
      </c>
      <c r="K13" s="93">
        <v>153815.25</v>
      </c>
      <c r="L13" s="92">
        <v>109547.04</v>
      </c>
      <c r="M13" s="93">
        <v>0</v>
      </c>
      <c r="N13" s="92">
        <v>7667.314285714285</v>
      </c>
      <c r="O13" s="93">
        <v>252.68571428571522</v>
      </c>
      <c r="P13" s="92">
        <v>46884.697485714285</v>
      </c>
      <c r="Q13" s="93">
        <v>1545.1425142857224</v>
      </c>
      <c r="R13" s="92">
        <v>399912.9402285714</v>
      </c>
      <c r="S13" s="93">
        <v>13179.619771428552</v>
      </c>
      <c r="T13" s="92">
        <v>484720.5226857142</v>
      </c>
      <c r="U13" s="93">
        <v>15974.55731428571</v>
      </c>
      <c r="V13" s="92">
        <v>93063.65354285711</v>
      </c>
      <c r="W13" s="93">
        <v>3067.0264571428643</v>
      </c>
      <c r="X13" s="92">
        <v>104510.17687499999</v>
      </c>
      <c r="Y13" s="93">
        <v>3444.2606250000026</v>
      </c>
      <c r="Z13" s="92">
        <v>12846.01875</v>
      </c>
      <c r="AA13" s="93">
        <v>423.35625000000005</v>
      </c>
      <c r="AB13" s="85"/>
      <c r="AC13" s="85"/>
      <c r="AD13" s="85"/>
      <c r="AE13" s="94"/>
      <c r="AF13" s="94"/>
    </row>
    <row r="14" spans="1:32" ht="15.75" thickTop="1">
      <c r="A14" s="75" t="s">
        <v>117</v>
      </c>
      <c r="B14" s="96">
        <v>224740.07</v>
      </c>
      <c r="C14" s="97">
        <v>7406.65</v>
      </c>
      <c r="D14" s="96">
        <v>31714.8</v>
      </c>
      <c r="E14" s="97">
        <v>1045.2</v>
      </c>
      <c r="F14" s="96">
        <v>2686.4</v>
      </c>
      <c r="G14" s="97">
        <v>134.32</v>
      </c>
      <c r="H14" s="86">
        <v>24177.6</v>
      </c>
      <c r="I14" s="86">
        <v>1208.88</v>
      </c>
      <c r="J14" s="96">
        <v>4674294.75</v>
      </c>
      <c r="K14" s="97">
        <v>146780.25</v>
      </c>
      <c r="L14" s="96">
        <v>104330.52</v>
      </c>
      <c r="M14" s="98">
        <v>5216.52</v>
      </c>
      <c r="N14" s="96">
        <v>7678.8</v>
      </c>
      <c r="O14" s="97">
        <v>241.2</v>
      </c>
      <c r="P14" s="96">
        <v>46884.7</v>
      </c>
      <c r="Q14" s="97">
        <v>1545.1399999999999</v>
      </c>
      <c r="R14" s="96">
        <v>399912.91</v>
      </c>
      <c r="S14" s="97">
        <v>13179.65</v>
      </c>
      <c r="T14" s="96">
        <v>484720.52</v>
      </c>
      <c r="U14" s="97">
        <v>15974.56</v>
      </c>
      <c r="V14" s="96">
        <v>93063.66</v>
      </c>
      <c r="W14" s="97">
        <v>3067.02</v>
      </c>
      <c r="X14" s="96">
        <v>102813.75</v>
      </c>
      <c r="Y14" s="97">
        <v>5140.69</v>
      </c>
      <c r="Z14" s="96">
        <v>12846.029999999999</v>
      </c>
      <c r="AA14" s="97">
        <v>423.35</v>
      </c>
      <c r="AB14" s="86"/>
      <c r="AC14" s="86"/>
      <c r="AD14" s="86"/>
      <c r="AE14" s="87"/>
      <c r="AF14" s="87"/>
    </row>
    <row r="15" spans="1:32" ht="15">
      <c r="A15" s="75"/>
      <c r="B15" s="96"/>
      <c r="C15" s="97"/>
      <c r="D15" s="96"/>
      <c r="E15" s="97"/>
      <c r="F15" s="96"/>
      <c r="G15" s="97"/>
      <c r="H15" s="86"/>
      <c r="I15" s="86"/>
      <c r="J15" s="96"/>
      <c r="K15" s="97"/>
      <c r="L15" s="96"/>
      <c r="M15" s="97"/>
      <c r="N15" s="96"/>
      <c r="O15" s="97"/>
      <c r="P15" s="96"/>
      <c r="Q15" s="97"/>
      <c r="R15" s="96"/>
      <c r="S15" s="97"/>
      <c r="T15" s="96"/>
      <c r="U15" s="97"/>
      <c r="V15" s="96"/>
      <c r="W15" s="97"/>
      <c r="X15" s="96"/>
      <c r="Y15" s="97"/>
      <c r="Z15" s="96"/>
      <c r="AA15" s="97"/>
      <c r="AB15" s="86"/>
      <c r="AC15" s="86"/>
      <c r="AD15" s="86"/>
      <c r="AE15" s="87"/>
      <c r="AF15" s="87"/>
    </row>
    <row r="16" spans="1:32" ht="15.75" thickBot="1">
      <c r="A16" s="75" t="s">
        <v>118</v>
      </c>
      <c r="B16" s="99">
        <v>0.06417142855934799</v>
      </c>
      <c r="C16" s="100">
        <v>-0.06417142853570112</v>
      </c>
      <c r="D16" s="99">
        <v>0</v>
      </c>
      <c r="E16" s="100">
        <v>0</v>
      </c>
      <c r="F16" s="99">
        <v>44.32559999999921</v>
      </c>
      <c r="G16" s="100">
        <v>-44.3255999999995</v>
      </c>
      <c r="H16" s="99">
        <v>398.9303999999902</v>
      </c>
      <c r="I16" s="100">
        <v>-398.93039999999564</v>
      </c>
      <c r="J16" s="99">
        <v>-7035</v>
      </c>
      <c r="K16" s="100">
        <v>7035</v>
      </c>
      <c r="L16" s="99">
        <v>5216.5199999999895</v>
      </c>
      <c r="M16" s="100">
        <v>-5216.52</v>
      </c>
      <c r="N16" s="99">
        <v>-11.485714285715403</v>
      </c>
      <c r="O16" s="100">
        <v>11.485714285715233</v>
      </c>
      <c r="P16" s="99">
        <v>-0.002514285712095443</v>
      </c>
      <c r="Q16" s="100">
        <v>0.0025142857225546322</v>
      </c>
      <c r="R16" s="99">
        <v>0.030228571442421526</v>
      </c>
      <c r="S16" s="100">
        <v>-0.030228571447878494</v>
      </c>
      <c r="T16" s="99">
        <v>0.0026857141638174653</v>
      </c>
      <c r="U16" s="100">
        <v>-0.002685714289327734</v>
      </c>
      <c r="V16" s="99">
        <v>-0.006457142895669676</v>
      </c>
      <c r="W16" s="100">
        <v>0.006457142864292109</v>
      </c>
      <c r="X16" s="99">
        <v>1696.42687499999</v>
      </c>
      <c r="Y16" s="100">
        <v>-1696.429374999997</v>
      </c>
      <c r="Z16" s="99">
        <v>-0.011249999999563443</v>
      </c>
      <c r="AA16" s="100">
        <v>0.006250000000022737</v>
      </c>
      <c r="AB16" s="86"/>
      <c r="AC16" s="86"/>
      <c r="AD16" s="86"/>
      <c r="AE16" s="87"/>
      <c r="AF16" s="87"/>
    </row>
    <row r="17" spans="1:35" ht="15.75" thickTop="1">
      <c r="A17" s="7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7"/>
      <c r="AF17" s="87"/>
      <c r="AG17" s="72"/>
      <c r="AH17" s="72"/>
      <c r="AI17" s="72"/>
    </row>
    <row r="18" spans="1:35" ht="15">
      <c r="A18" s="91" t="s">
        <v>119</v>
      </c>
      <c r="B18" s="101">
        <v>224740.07</v>
      </c>
      <c r="C18" s="102">
        <v>7406.65</v>
      </c>
      <c r="D18" s="101">
        <v>31714.8</v>
      </c>
      <c r="E18" s="102">
        <v>1045.2</v>
      </c>
      <c r="F18" s="101">
        <v>2686.4</v>
      </c>
      <c r="G18" s="102">
        <v>134.32</v>
      </c>
      <c r="H18" s="103">
        <v>24177.6</v>
      </c>
      <c r="I18" s="104">
        <v>1208.88</v>
      </c>
      <c r="J18" s="101">
        <v>4674294.75</v>
      </c>
      <c r="K18" s="102">
        <v>146780.25</v>
      </c>
      <c r="L18" s="101">
        <v>104330.52</v>
      </c>
      <c r="M18" s="101">
        <v>5216.52</v>
      </c>
      <c r="N18" s="101">
        <v>7678.8</v>
      </c>
      <c r="O18" s="101">
        <v>241.2</v>
      </c>
      <c r="P18" s="101">
        <v>46884.7</v>
      </c>
      <c r="Q18" s="101">
        <v>1545.1399999999999</v>
      </c>
      <c r="R18" s="101">
        <v>399912.91</v>
      </c>
      <c r="S18" s="101">
        <v>13179.65</v>
      </c>
      <c r="T18" s="101">
        <v>484720.52</v>
      </c>
      <c r="U18" s="101">
        <v>15974.56</v>
      </c>
      <c r="V18" s="101">
        <v>93063.66</v>
      </c>
      <c r="W18" s="101">
        <v>3067.02</v>
      </c>
      <c r="X18" s="101">
        <v>102813.75</v>
      </c>
      <c r="Y18" s="101">
        <v>5140.69</v>
      </c>
      <c r="Z18" s="101">
        <v>12846.029999999999</v>
      </c>
      <c r="AA18" s="101">
        <v>423.35</v>
      </c>
      <c r="AB18" s="85"/>
      <c r="AC18" s="85">
        <v>6185686.909999999</v>
      </c>
      <c r="AD18" s="85">
        <v>200154.55000000002</v>
      </c>
      <c r="AE18" s="87"/>
      <c r="AF18" s="94">
        <v>16692.13251694094</v>
      </c>
      <c r="AG18" s="95"/>
      <c r="AH18" s="95"/>
      <c r="AI18" s="95"/>
    </row>
    <row r="19" spans="1:35" ht="15">
      <c r="A19" s="91" t="s">
        <v>120</v>
      </c>
      <c r="B19" s="83">
        <v>224740.07</v>
      </c>
      <c r="C19" s="105">
        <v>6582.637763794775</v>
      </c>
      <c r="D19" s="83">
        <v>31714.8</v>
      </c>
      <c r="E19" s="105">
        <v>957.9879961277836</v>
      </c>
      <c r="F19" s="83">
        <v>2686.4</v>
      </c>
      <c r="G19" s="105">
        <v>44.209874152952864</v>
      </c>
      <c r="H19" s="106"/>
      <c r="I19" s="98"/>
      <c r="J19" s="83">
        <v>4674294.75</v>
      </c>
      <c r="K19" s="105">
        <v>133945.8296224589</v>
      </c>
      <c r="L19" s="83">
        <v>104330.52</v>
      </c>
      <c r="M19" s="105">
        <v>4924.8894482091</v>
      </c>
      <c r="N19" s="83">
        <v>7678.8</v>
      </c>
      <c r="O19" s="105">
        <v>220.11577928363994</v>
      </c>
      <c r="P19" s="83">
        <v>46884.7</v>
      </c>
      <c r="Q19" s="105">
        <v>1416.2125459825752</v>
      </c>
      <c r="R19" s="83">
        <v>399912.91</v>
      </c>
      <c r="S19" s="105">
        <v>12079.936021297193</v>
      </c>
      <c r="T19" s="83">
        <v>484720.52</v>
      </c>
      <c r="U19" s="105">
        <v>15295.271452081319</v>
      </c>
      <c r="V19" s="83">
        <v>93063.66</v>
      </c>
      <c r="W19" s="105">
        <v>2814.2652371732825</v>
      </c>
      <c r="X19" s="83">
        <v>102813.8</v>
      </c>
      <c r="Y19" s="105">
        <v>4858.340977734754</v>
      </c>
      <c r="Z19" s="83">
        <v>12846.029999999999</v>
      </c>
      <c r="AA19" s="105">
        <v>322.7207647628271</v>
      </c>
      <c r="AB19" s="85"/>
      <c r="AC19" s="85">
        <v>6185686.959999999</v>
      </c>
      <c r="AD19" s="107">
        <v>183462.41748305908</v>
      </c>
      <c r="AE19" s="108" t="s">
        <v>121</v>
      </c>
      <c r="AF19" s="109"/>
      <c r="AG19" s="95"/>
      <c r="AH19" s="95"/>
      <c r="AI19" s="95"/>
    </row>
    <row r="20" spans="1:35" ht="15.75" thickBot="1">
      <c r="A20" s="75"/>
      <c r="B20" s="110">
        <v>0</v>
      </c>
      <c r="C20" s="110">
        <v>824.0122362052243</v>
      </c>
      <c r="D20" s="110">
        <v>0</v>
      </c>
      <c r="E20" s="110">
        <v>87.21200387221643</v>
      </c>
      <c r="F20" s="110">
        <v>0</v>
      </c>
      <c r="G20" s="110">
        <v>90.11012584704713</v>
      </c>
      <c r="H20" s="110">
        <v>24177.6</v>
      </c>
      <c r="I20" s="110">
        <v>1208.88</v>
      </c>
      <c r="J20" s="110">
        <v>0</v>
      </c>
      <c r="K20" s="110">
        <v>12834.4203775411</v>
      </c>
      <c r="L20" s="110">
        <v>0</v>
      </c>
      <c r="M20" s="110">
        <v>291.6305517909004</v>
      </c>
      <c r="N20" s="110">
        <v>0</v>
      </c>
      <c r="O20" s="110">
        <v>21.08422071636005</v>
      </c>
      <c r="P20" s="110">
        <v>0</v>
      </c>
      <c r="Q20" s="110">
        <v>128.92745401742468</v>
      </c>
      <c r="R20" s="110">
        <v>0</v>
      </c>
      <c r="S20" s="110">
        <v>1099.7139787028063</v>
      </c>
      <c r="T20" s="110">
        <v>0</v>
      </c>
      <c r="U20" s="110">
        <v>679.2885479186807</v>
      </c>
      <c r="V20" s="110">
        <v>0</v>
      </c>
      <c r="W20" s="110">
        <v>252.75476282671752</v>
      </c>
      <c r="X20" s="110">
        <v>-0.05000000000291038</v>
      </c>
      <c r="Y20" s="110">
        <v>282.34902226524537</v>
      </c>
      <c r="Z20" s="110">
        <v>0</v>
      </c>
      <c r="AA20" s="110">
        <v>100.6292352371729</v>
      </c>
      <c r="AB20" s="86"/>
      <c r="AC20" s="86"/>
      <c r="AD20" s="86"/>
      <c r="AE20" s="87"/>
      <c r="AF20" s="87">
        <v>42078.562516940896</v>
      </c>
      <c r="AG20" s="72"/>
      <c r="AH20" s="72"/>
      <c r="AI20" s="72"/>
    </row>
    <row r="21" spans="1:35" ht="15.75" thickTop="1">
      <c r="A21" s="7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7"/>
      <c r="AF21" s="87"/>
      <c r="AG21" s="72"/>
      <c r="AH21" s="72"/>
      <c r="AI21" s="72"/>
    </row>
    <row r="22" spans="1:35" ht="12.75">
      <c r="A22" s="111" t="s">
        <v>122</v>
      </c>
      <c r="B22" s="112">
        <v>74913.37805714285</v>
      </c>
      <c r="C22" s="112">
        <v>2468.8619428571546</v>
      </c>
      <c r="D22" s="112">
        <v>7928.700000000001</v>
      </c>
      <c r="E22" s="112">
        <v>261.2999999999997</v>
      </c>
      <c r="F22" s="112">
        <v>2730.7255999999993</v>
      </c>
      <c r="G22" s="112">
        <v>89.9944000000005</v>
      </c>
      <c r="H22" s="103">
        <v>5461.451199999999</v>
      </c>
      <c r="I22" s="103">
        <v>179.988800000001</v>
      </c>
      <c r="J22" s="112">
        <v>1166814.9375</v>
      </c>
      <c r="K22" s="112">
        <v>38453.8125</v>
      </c>
      <c r="L22" s="112">
        <v>26512.99</v>
      </c>
      <c r="M22" s="112">
        <v>873.77</v>
      </c>
      <c r="N22" s="112">
        <v>1916.8285714285712</v>
      </c>
      <c r="O22" s="112">
        <v>63.171428571428805</v>
      </c>
      <c r="P22" s="112">
        <v>11721.17437142857</v>
      </c>
      <c r="Q22" s="112">
        <v>386.2856285714306</v>
      </c>
      <c r="R22" s="112">
        <v>99978.23505714285</v>
      </c>
      <c r="S22" s="112">
        <v>3294.904942857138</v>
      </c>
      <c r="T22" s="112">
        <v>85525.72518571428</v>
      </c>
      <c r="U22" s="112">
        <v>2818.604814285718</v>
      </c>
      <c r="V22" s="112">
        <v>22978.679528571425</v>
      </c>
      <c r="W22" s="112">
        <v>757.2904714285733</v>
      </c>
      <c r="X22" s="112">
        <v>25669.166250000002</v>
      </c>
      <c r="Y22" s="112">
        <v>845.9587499999998</v>
      </c>
      <c r="Z22" s="112">
        <v>9148.5</v>
      </c>
      <c r="AA22" s="113">
        <v>301.5</v>
      </c>
      <c r="AB22" s="114"/>
      <c r="AC22" s="114"/>
      <c r="AD22" s="114"/>
      <c r="AE22" s="115"/>
      <c r="AF22" s="115"/>
      <c r="AG22" s="116"/>
      <c r="AH22" s="116"/>
      <c r="AI22" s="116"/>
    </row>
    <row r="23" spans="1:35" ht="12.75">
      <c r="A23" s="111" t="s">
        <v>123</v>
      </c>
      <c r="B23" s="117">
        <v>74913.39</v>
      </c>
      <c r="C23" s="105">
        <v>2468.8619428571546</v>
      </c>
      <c r="D23" s="84">
        <v>7928.700000000001</v>
      </c>
      <c r="E23" s="105">
        <v>261.2999999999997</v>
      </c>
      <c r="F23" s="84">
        <v>8192.18</v>
      </c>
      <c r="G23" s="105">
        <v>269.98</v>
      </c>
      <c r="H23" s="98">
        <v>0</v>
      </c>
      <c r="I23" s="98">
        <v>0</v>
      </c>
      <c r="J23" s="84">
        <v>1166814.9375</v>
      </c>
      <c r="K23" s="105">
        <v>38453.8125</v>
      </c>
      <c r="L23" s="84">
        <v>26512.99</v>
      </c>
      <c r="M23" s="105">
        <v>873.77</v>
      </c>
      <c r="N23" s="84">
        <v>1829.7</v>
      </c>
      <c r="O23" s="105">
        <v>60.3</v>
      </c>
      <c r="P23" s="84">
        <v>11721.17437142857</v>
      </c>
      <c r="Q23" s="105">
        <v>386.2856285714306</v>
      </c>
      <c r="R23" s="84">
        <v>99978.23505714285</v>
      </c>
      <c r="S23" s="105">
        <v>3294.904942857138</v>
      </c>
      <c r="T23" s="84">
        <v>85525.72518571428</v>
      </c>
      <c r="U23" s="105">
        <v>2818.604814285718</v>
      </c>
      <c r="V23" s="84">
        <v>22978.679528571425</v>
      </c>
      <c r="W23" s="105">
        <v>757.2904714285733</v>
      </c>
      <c r="X23" s="84">
        <v>25252.5</v>
      </c>
      <c r="Y23" s="105">
        <v>0</v>
      </c>
      <c r="Z23" s="84">
        <v>9148.5</v>
      </c>
      <c r="AA23" s="105">
        <v>301.5</v>
      </c>
      <c r="AB23" s="114"/>
      <c r="AC23" s="114">
        <v>1540796.711642857</v>
      </c>
      <c r="AD23" s="118">
        <v>49946.610300000015</v>
      </c>
      <c r="AE23" s="119" t="s">
        <v>124</v>
      </c>
      <c r="AF23" s="115">
        <v>1590743.321942857</v>
      </c>
      <c r="AG23" s="116"/>
      <c r="AH23" s="116"/>
      <c r="AI23" s="116"/>
    </row>
    <row r="24" spans="1:35" ht="13.5" thickBot="1">
      <c r="A24" s="111"/>
      <c r="B24" s="110">
        <v>-0.01194285714882426</v>
      </c>
      <c r="C24" s="110">
        <v>0</v>
      </c>
      <c r="D24" s="110">
        <v>0</v>
      </c>
      <c r="E24" s="110">
        <v>0</v>
      </c>
      <c r="F24" s="110">
        <v>-5461.4544000000005</v>
      </c>
      <c r="G24" s="110">
        <v>-179.98559999999952</v>
      </c>
      <c r="H24" s="110">
        <v>5461.451199999999</v>
      </c>
      <c r="I24" s="110">
        <v>179.988800000001</v>
      </c>
      <c r="J24" s="110">
        <v>0</v>
      </c>
      <c r="K24" s="110">
        <v>0</v>
      </c>
      <c r="L24" s="110">
        <v>0</v>
      </c>
      <c r="M24" s="110">
        <v>0</v>
      </c>
      <c r="N24" s="110">
        <v>87.12857142857115</v>
      </c>
      <c r="O24" s="110">
        <v>2.871428571428808</v>
      </c>
      <c r="P24" s="110">
        <v>0</v>
      </c>
      <c r="Q24" s="110">
        <v>0</v>
      </c>
      <c r="R24" s="110">
        <v>0</v>
      </c>
      <c r="S24" s="110">
        <v>0</v>
      </c>
      <c r="T24" s="110">
        <v>0</v>
      </c>
      <c r="U24" s="110">
        <v>0</v>
      </c>
      <c r="V24" s="110">
        <v>0</v>
      </c>
      <c r="W24" s="110">
        <v>0</v>
      </c>
      <c r="X24" s="110">
        <v>416.66625000000204</v>
      </c>
      <c r="Y24" s="110">
        <v>845.9587499999998</v>
      </c>
      <c r="Z24" s="110">
        <v>0</v>
      </c>
      <c r="AA24" s="120">
        <v>0</v>
      </c>
      <c r="AB24" s="114"/>
      <c r="AC24" s="114">
        <v>-4957.671521428576</v>
      </c>
      <c r="AD24" s="114">
        <v>668.8445785714291</v>
      </c>
      <c r="AE24" s="115"/>
      <c r="AF24" s="115"/>
      <c r="AG24" s="116"/>
      <c r="AH24" s="116"/>
      <c r="AI24" s="116"/>
    </row>
    <row r="25" spans="1:35" ht="13.5" thickTop="1">
      <c r="A25" s="11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14"/>
      <c r="AC25" s="114">
        <v>24177.6</v>
      </c>
      <c r="AD25" s="114">
        <v>1208.88</v>
      </c>
      <c r="AE25" s="115"/>
      <c r="AF25" s="115"/>
      <c r="AG25" s="116"/>
      <c r="AH25" s="116"/>
      <c r="AI25" s="116"/>
    </row>
    <row r="26" spans="1:35" ht="15">
      <c r="A26" s="7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7"/>
      <c r="AF26" s="122" t="s">
        <v>125</v>
      </c>
      <c r="AG26" s="123"/>
      <c r="AH26" s="124" t="s">
        <v>126</v>
      </c>
      <c r="AI26" s="125" t="s">
        <v>127</v>
      </c>
    </row>
    <row r="27" spans="1:35" ht="15.75" thickBot="1">
      <c r="A27" s="7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7"/>
      <c r="AF27" s="126" t="s">
        <v>128</v>
      </c>
      <c r="AG27" s="127"/>
      <c r="AH27" s="128">
        <v>4778406.047483058</v>
      </c>
      <c r="AI27" s="129"/>
    </row>
    <row r="28" spans="1:35" ht="15">
      <c r="A28" s="130"/>
      <c r="B28" s="131"/>
      <c r="C28" s="131"/>
      <c r="D28" s="131"/>
      <c r="E28" s="131"/>
      <c r="F28" s="131"/>
      <c r="G28" s="131"/>
      <c r="H28" s="132"/>
      <c r="I28" s="132"/>
      <c r="J28" s="131"/>
      <c r="K28" s="131"/>
      <c r="L28" s="133">
        <v>873.77</v>
      </c>
      <c r="M28" s="133">
        <v>-1165.4005517909004</v>
      </c>
      <c r="N28" s="131"/>
      <c r="O28" s="131"/>
      <c r="P28" s="131"/>
      <c r="Q28" s="131"/>
      <c r="R28" s="131"/>
      <c r="S28" s="131"/>
      <c r="T28" s="131"/>
      <c r="U28" s="131"/>
      <c r="V28" s="131"/>
      <c r="W28" s="131"/>
      <c r="X28" s="131"/>
      <c r="Y28" s="131"/>
      <c r="Z28" s="131"/>
      <c r="AA28" s="134"/>
      <c r="AB28" s="86"/>
      <c r="AC28" s="86">
        <v>873.77</v>
      </c>
      <c r="AD28" s="85">
        <v>-1165.4005517909004</v>
      </c>
      <c r="AE28" s="87"/>
      <c r="AF28" s="135">
        <v>291.6305517909004</v>
      </c>
      <c r="AG28" s="136"/>
      <c r="AH28" s="137">
        <v>4778697.6780348485</v>
      </c>
      <c r="AI28" s="138"/>
    </row>
    <row r="29" spans="1:35" ht="15">
      <c r="A29" s="139" t="s">
        <v>129</v>
      </c>
      <c r="B29" s="86">
        <v>0</v>
      </c>
      <c r="C29" s="86">
        <v>0</v>
      </c>
      <c r="D29" s="86">
        <v>0</v>
      </c>
      <c r="E29" s="86">
        <v>0</v>
      </c>
      <c r="F29" s="86">
        <v>0</v>
      </c>
      <c r="G29" s="86">
        <v>0</v>
      </c>
      <c r="H29" s="86">
        <v>0</v>
      </c>
      <c r="I29" s="86">
        <v>0</v>
      </c>
      <c r="J29" s="86">
        <v>0</v>
      </c>
      <c r="K29" s="86">
        <v>0</v>
      </c>
      <c r="L29" s="86">
        <v>0</v>
      </c>
      <c r="M29" s="86">
        <v>0</v>
      </c>
      <c r="N29" s="86">
        <v>0</v>
      </c>
      <c r="O29" s="86">
        <v>0</v>
      </c>
      <c r="P29" s="86">
        <v>0</v>
      </c>
      <c r="Q29" s="86">
        <v>0</v>
      </c>
      <c r="R29" s="86">
        <v>0</v>
      </c>
      <c r="S29" s="86">
        <v>0</v>
      </c>
      <c r="T29" s="86">
        <v>0</v>
      </c>
      <c r="U29" s="86">
        <v>0</v>
      </c>
      <c r="V29" s="86">
        <v>0</v>
      </c>
      <c r="W29" s="86">
        <v>0</v>
      </c>
      <c r="X29" s="86">
        <v>0</v>
      </c>
      <c r="Y29" s="86">
        <v>0</v>
      </c>
      <c r="Z29" s="86">
        <v>0</v>
      </c>
      <c r="AA29" s="86">
        <v>0</v>
      </c>
      <c r="AB29" s="86"/>
      <c r="AC29" s="86">
        <v>0</v>
      </c>
      <c r="AD29" s="85">
        <v>0</v>
      </c>
      <c r="AE29" s="87"/>
      <c r="AF29" s="135">
        <v>0</v>
      </c>
      <c r="AG29" s="136"/>
      <c r="AH29" s="137">
        <v>4778697.6780348485</v>
      </c>
      <c r="AI29" s="138">
        <v>41061</v>
      </c>
    </row>
    <row r="30" spans="1:35" ht="15">
      <c r="A30" s="139" t="s">
        <v>107</v>
      </c>
      <c r="B30" s="86">
        <v>24971.114076190468</v>
      </c>
      <c r="C30" s="107">
        <v>-1.0582552528394444</v>
      </c>
      <c r="D30" s="86">
        <v>2642.9</v>
      </c>
      <c r="E30" s="107">
        <v>-0.11200387221651908</v>
      </c>
      <c r="F30" s="140">
        <v>-5461.4544000000005</v>
      </c>
      <c r="G30" s="141">
        <v>-270.09572584704665</v>
      </c>
      <c r="H30" s="142">
        <v>-15985.423200000001</v>
      </c>
      <c r="I30" s="142">
        <v>-938.8967999999986</v>
      </c>
      <c r="J30" s="86">
        <v>388938.3125</v>
      </c>
      <c r="K30" s="107">
        <v>-16.482877541100606</v>
      </c>
      <c r="L30" s="86">
        <v>9128.92</v>
      </c>
      <c r="M30" s="107">
        <v>0</v>
      </c>
      <c r="N30" s="86">
        <v>726.0714285714282</v>
      </c>
      <c r="O30" s="107">
        <v>2.8443507122116927</v>
      </c>
      <c r="P30" s="86">
        <v>3907.0581238095233</v>
      </c>
      <c r="Q30" s="107">
        <v>-0.16557782694781054</v>
      </c>
      <c r="R30" s="86">
        <v>33326.07835238095</v>
      </c>
      <c r="S30" s="107">
        <v>-1.412331083760364</v>
      </c>
      <c r="T30" s="86">
        <v>44354.9775</v>
      </c>
      <c r="U30" s="107">
        <v>782.4839520813184</v>
      </c>
      <c r="V30" s="86">
        <v>7659.559842857142</v>
      </c>
      <c r="W30" s="107">
        <v>-0.3246056838597724</v>
      </c>
      <c r="X30" s="86">
        <v>8973.105000000005</v>
      </c>
      <c r="Y30" s="107">
        <v>845.5959777347543</v>
      </c>
      <c r="Z30" s="86">
        <v>3049.5</v>
      </c>
      <c r="AA30" s="143">
        <v>-0.12923523717290664</v>
      </c>
      <c r="AB30" s="86"/>
      <c r="AC30" s="86">
        <v>506230.7192238094</v>
      </c>
      <c r="AD30" s="85">
        <v>402.2468681833418</v>
      </c>
      <c r="AE30" s="119" t="s">
        <v>130</v>
      </c>
      <c r="AF30" s="135">
        <v>-506632.9660919928</v>
      </c>
      <c r="AG30" s="136"/>
      <c r="AH30" s="184">
        <v>4272064.711942855</v>
      </c>
      <c r="AI30" s="185">
        <v>41091</v>
      </c>
    </row>
    <row r="31" spans="1:35" ht="15">
      <c r="A31" s="139" t="s">
        <v>108</v>
      </c>
      <c r="B31" s="86">
        <v>24971.126019047617</v>
      </c>
      <c r="C31" s="86">
        <v>822.9539809523849</v>
      </c>
      <c r="D31" s="86">
        <v>2642.9</v>
      </c>
      <c r="E31" s="86">
        <v>87.09999999999991</v>
      </c>
      <c r="F31" s="86">
        <v>0</v>
      </c>
      <c r="G31" s="86">
        <v>0</v>
      </c>
      <c r="H31" s="132">
        <v>2730.7255999999993</v>
      </c>
      <c r="I31" s="132">
        <v>89.9944000000005</v>
      </c>
      <c r="J31" s="86">
        <v>388938.3125</v>
      </c>
      <c r="K31" s="86">
        <v>12817.9375</v>
      </c>
      <c r="L31" s="86">
        <v>9128.92</v>
      </c>
      <c r="M31" s="86">
        <v>0</v>
      </c>
      <c r="N31" s="86">
        <v>638.9428571428571</v>
      </c>
      <c r="O31" s="86">
        <v>21.057142857142935</v>
      </c>
      <c r="P31" s="86">
        <v>3907.0581238095233</v>
      </c>
      <c r="Q31" s="86">
        <v>128.76187619047687</v>
      </c>
      <c r="R31" s="86">
        <v>33326.07835238095</v>
      </c>
      <c r="S31" s="86">
        <v>1098.301647619046</v>
      </c>
      <c r="T31" s="86">
        <v>44354.9775</v>
      </c>
      <c r="U31" s="86">
        <v>1461.7724999999991</v>
      </c>
      <c r="V31" s="86">
        <v>7659.559842857142</v>
      </c>
      <c r="W31" s="86">
        <v>252.43015714285775</v>
      </c>
      <c r="X31" s="86">
        <v>8556.38875</v>
      </c>
      <c r="Y31" s="86">
        <v>281.9862499999999</v>
      </c>
      <c r="Z31" s="86">
        <v>648.01875</v>
      </c>
      <c r="AA31" s="144">
        <v>21.356250000000045</v>
      </c>
      <c r="AB31" s="86"/>
      <c r="AC31" s="86">
        <v>527503.008295238</v>
      </c>
      <c r="AD31" s="85">
        <v>17083.651704761913</v>
      </c>
      <c r="AE31" s="87"/>
      <c r="AF31" s="135">
        <v>-544586.6599999999</v>
      </c>
      <c r="AG31" s="136"/>
      <c r="AH31" s="184">
        <v>3727478.051942855</v>
      </c>
      <c r="AI31" s="185">
        <v>41122</v>
      </c>
    </row>
    <row r="32" spans="1:35" ht="15">
      <c r="A32" s="139" t="s">
        <v>109</v>
      </c>
      <c r="B32" s="86">
        <v>24971.126019047617</v>
      </c>
      <c r="C32" s="86">
        <v>822.9539809523849</v>
      </c>
      <c r="D32" s="86">
        <v>2642.9</v>
      </c>
      <c r="E32" s="86">
        <v>87.09999999999991</v>
      </c>
      <c r="F32" s="86">
        <v>0</v>
      </c>
      <c r="G32" s="86">
        <v>0</v>
      </c>
      <c r="H32" s="132">
        <v>2730.7255999999993</v>
      </c>
      <c r="I32" s="132">
        <v>89.9944000000005</v>
      </c>
      <c r="J32" s="86">
        <v>388938.3125</v>
      </c>
      <c r="K32" s="86">
        <v>12817.9375</v>
      </c>
      <c r="L32" s="86">
        <v>9128.92</v>
      </c>
      <c r="M32" s="86">
        <v>0</v>
      </c>
      <c r="N32" s="86">
        <v>638.9428571428571</v>
      </c>
      <c r="O32" s="86">
        <v>21.057142857142935</v>
      </c>
      <c r="P32" s="86">
        <v>3907.0581238095233</v>
      </c>
      <c r="Q32" s="86">
        <v>128.76187619047687</v>
      </c>
      <c r="R32" s="86">
        <v>33326.07835238095</v>
      </c>
      <c r="S32" s="86">
        <v>1098.301647619046</v>
      </c>
      <c r="T32" s="86">
        <v>44354.9775</v>
      </c>
      <c r="U32" s="86">
        <v>1461.7724999999991</v>
      </c>
      <c r="V32" s="86">
        <v>7659.559842857142</v>
      </c>
      <c r="W32" s="86">
        <v>252.43015714285775</v>
      </c>
      <c r="X32" s="86">
        <v>8556.38875</v>
      </c>
      <c r="Y32" s="86">
        <v>281.9862499999999</v>
      </c>
      <c r="Z32" s="86">
        <v>0</v>
      </c>
      <c r="AA32" s="144">
        <v>0</v>
      </c>
      <c r="AB32" s="86"/>
      <c r="AC32" s="86">
        <v>526854.989545238</v>
      </c>
      <c r="AD32" s="85">
        <v>17062.295454761912</v>
      </c>
      <c r="AE32" s="87"/>
      <c r="AF32" s="209">
        <v>-543917.2849999999</v>
      </c>
      <c r="AG32" s="210"/>
      <c r="AH32" s="199">
        <v>3183560.766942855</v>
      </c>
      <c r="AI32" s="200">
        <v>41153</v>
      </c>
    </row>
    <row r="33" spans="1:35" ht="15">
      <c r="A33" s="139" t="s">
        <v>110</v>
      </c>
      <c r="B33" s="86">
        <v>24971.126019047617</v>
      </c>
      <c r="C33" s="86">
        <v>822.9539809523849</v>
      </c>
      <c r="D33" s="86">
        <v>2642.9</v>
      </c>
      <c r="E33" s="86">
        <v>87.09999999999991</v>
      </c>
      <c r="F33" s="86">
        <v>0</v>
      </c>
      <c r="G33" s="86">
        <v>0</v>
      </c>
      <c r="H33" s="132">
        <v>2730.7255999999993</v>
      </c>
      <c r="I33" s="132">
        <v>89.9944000000005</v>
      </c>
      <c r="J33" s="86">
        <v>388938.3125</v>
      </c>
      <c r="K33" s="86">
        <v>12817.9375</v>
      </c>
      <c r="L33" s="86">
        <v>9128.92</v>
      </c>
      <c r="M33" s="86">
        <v>0</v>
      </c>
      <c r="N33" s="86">
        <v>638.9428571428571</v>
      </c>
      <c r="O33" s="86">
        <v>21.057142857142935</v>
      </c>
      <c r="P33" s="86">
        <v>3907.0581238095233</v>
      </c>
      <c r="Q33" s="86">
        <v>128.76187619047687</v>
      </c>
      <c r="R33" s="86">
        <v>33326.07835238095</v>
      </c>
      <c r="S33" s="86">
        <v>1098.301647619046</v>
      </c>
      <c r="T33" s="86">
        <v>44354.9775</v>
      </c>
      <c r="U33" s="86">
        <v>1461.7724999999991</v>
      </c>
      <c r="V33" s="86">
        <v>7659.559842857142</v>
      </c>
      <c r="W33" s="86">
        <v>252.43015714285775</v>
      </c>
      <c r="X33" s="86">
        <v>8556.38875</v>
      </c>
      <c r="Y33" s="86">
        <v>281.9862499999999</v>
      </c>
      <c r="Z33" s="86">
        <v>0</v>
      </c>
      <c r="AA33" s="144">
        <v>0</v>
      </c>
      <c r="AB33" s="86"/>
      <c r="AC33" s="86">
        <v>526854.989545238</v>
      </c>
      <c r="AD33" s="85">
        <v>17062.295454761912</v>
      </c>
      <c r="AE33" s="87"/>
      <c r="AF33" s="135">
        <v>-543917.2849999999</v>
      </c>
      <c r="AG33" s="136"/>
      <c r="AH33" s="137">
        <v>2639643.481942855</v>
      </c>
      <c r="AI33" s="183">
        <v>41183</v>
      </c>
    </row>
    <row r="34" spans="1:35" ht="15">
      <c r="A34" s="139" t="s">
        <v>111</v>
      </c>
      <c r="B34" s="86">
        <v>24971.126019047617</v>
      </c>
      <c r="C34" s="86">
        <v>822.9539809523849</v>
      </c>
      <c r="D34" s="86">
        <v>2642.9</v>
      </c>
      <c r="E34" s="86">
        <v>87.09999999999991</v>
      </c>
      <c r="F34" s="86">
        <v>0</v>
      </c>
      <c r="G34" s="86">
        <v>0</v>
      </c>
      <c r="H34" s="132">
        <v>2730.7255999999993</v>
      </c>
      <c r="I34" s="132">
        <v>89.9944000000005</v>
      </c>
      <c r="J34" s="86">
        <v>388938.3125</v>
      </c>
      <c r="K34" s="86">
        <v>12817.9375</v>
      </c>
      <c r="L34" s="86">
        <v>9128.92</v>
      </c>
      <c r="M34" s="86">
        <v>0</v>
      </c>
      <c r="N34" s="86">
        <v>638.9428571428571</v>
      </c>
      <c r="O34" s="86">
        <v>21.057142857142935</v>
      </c>
      <c r="P34" s="86">
        <v>3907.0581238095233</v>
      </c>
      <c r="Q34" s="86">
        <v>128.76187619047687</v>
      </c>
      <c r="R34" s="86">
        <v>33326.07835238095</v>
      </c>
      <c r="S34" s="86">
        <v>1098.301647619046</v>
      </c>
      <c r="T34" s="86">
        <v>44354.9775</v>
      </c>
      <c r="U34" s="86">
        <v>1461.7724999999991</v>
      </c>
      <c r="V34" s="86">
        <v>7659.559842857142</v>
      </c>
      <c r="W34" s="86">
        <v>252.43015714285775</v>
      </c>
      <c r="X34" s="86">
        <v>8556.38875</v>
      </c>
      <c r="Y34" s="86">
        <v>281.9862499999999</v>
      </c>
      <c r="Z34" s="86">
        <v>0</v>
      </c>
      <c r="AA34" s="144">
        <v>0</v>
      </c>
      <c r="AB34" s="86"/>
      <c r="AC34" s="86">
        <v>526854.989545238</v>
      </c>
      <c r="AD34" s="85">
        <v>17062.295454761912</v>
      </c>
      <c r="AE34" s="87"/>
      <c r="AF34" s="135">
        <v>-543917.2849999999</v>
      </c>
      <c r="AG34" s="136"/>
      <c r="AH34" s="137">
        <v>2095726.196942855</v>
      </c>
      <c r="AI34" s="183">
        <v>41214</v>
      </c>
    </row>
    <row r="35" spans="1:35" ht="15">
      <c r="A35" s="139" t="s">
        <v>112</v>
      </c>
      <c r="B35" s="86">
        <v>24971.126019047617</v>
      </c>
      <c r="C35" s="86">
        <v>822.9539809523849</v>
      </c>
      <c r="D35" s="86">
        <v>2642.9</v>
      </c>
      <c r="E35" s="86">
        <v>87.09999999999991</v>
      </c>
      <c r="F35" s="86">
        <v>0</v>
      </c>
      <c r="G35" s="86">
        <v>0</v>
      </c>
      <c r="H35" s="132">
        <v>2730.7255999999993</v>
      </c>
      <c r="I35" s="132">
        <v>89.9944000000005</v>
      </c>
      <c r="J35" s="86">
        <v>388938.3125</v>
      </c>
      <c r="K35" s="86">
        <v>12817.9375</v>
      </c>
      <c r="L35" s="86">
        <v>9128.92</v>
      </c>
      <c r="M35" s="86">
        <v>0</v>
      </c>
      <c r="N35" s="86">
        <v>638.9428571428571</v>
      </c>
      <c r="O35" s="86">
        <v>21.057142857142935</v>
      </c>
      <c r="P35" s="86">
        <v>3907.0581238095233</v>
      </c>
      <c r="Q35" s="86">
        <v>128.76187619047687</v>
      </c>
      <c r="R35" s="86">
        <v>33326.07835238095</v>
      </c>
      <c r="S35" s="86">
        <v>1098.301647619046</v>
      </c>
      <c r="T35" s="86">
        <v>44354.9775</v>
      </c>
      <c r="U35" s="86">
        <v>1461.7724999999991</v>
      </c>
      <c r="V35" s="86">
        <v>7659.559842857142</v>
      </c>
      <c r="W35" s="86">
        <v>252.43015714285775</v>
      </c>
      <c r="X35" s="86">
        <v>8556.38875</v>
      </c>
      <c r="Y35" s="86">
        <v>281.9862499999999</v>
      </c>
      <c r="Z35" s="86">
        <v>0</v>
      </c>
      <c r="AA35" s="144">
        <v>0</v>
      </c>
      <c r="AB35" s="86"/>
      <c r="AC35" s="86">
        <v>526854.989545238</v>
      </c>
      <c r="AD35" s="85">
        <v>17062.295454761912</v>
      </c>
      <c r="AE35" s="87"/>
      <c r="AF35" s="135">
        <v>-543917.2849999999</v>
      </c>
      <c r="AG35" s="136"/>
      <c r="AH35" s="137">
        <v>1551808.911942855</v>
      </c>
      <c r="AI35" s="183">
        <v>41244</v>
      </c>
    </row>
    <row r="36" spans="1:35" ht="15">
      <c r="A36" s="139" t="s">
        <v>113</v>
      </c>
      <c r="B36" s="86">
        <v>0</v>
      </c>
      <c r="C36" s="86">
        <v>0</v>
      </c>
      <c r="D36" s="86">
        <v>2642.9</v>
      </c>
      <c r="E36" s="86">
        <v>87.09999999999991</v>
      </c>
      <c r="F36" s="86">
        <v>0</v>
      </c>
      <c r="G36" s="86">
        <v>0</v>
      </c>
      <c r="H36" s="132">
        <v>2730.7255999999993</v>
      </c>
      <c r="I36" s="132">
        <v>89.9944000000005</v>
      </c>
      <c r="J36" s="86">
        <v>388938.3125</v>
      </c>
      <c r="K36" s="86">
        <v>12817.9375</v>
      </c>
      <c r="L36" s="86">
        <v>9128.92</v>
      </c>
      <c r="M36" s="86">
        <v>0</v>
      </c>
      <c r="N36" s="86">
        <v>638.9428571428571</v>
      </c>
      <c r="O36" s="86">
        <v>21.057142857142935</v>
      </c>
      <c r="P36" s="86">
        <v>3907.0581238095233</v>
      </c>
      <c r="Q36" s="86">
        <v>128.76187619047687</v>
      </c>
      <c r="R36" s="86">
        <v>33326.07835238095</v>
      </c>
      <c r="S36" s="86">
        <v>1098.301647619046</v>
      </c>
      <c r="T36" s="86">
        <v>44354.9775</v>
      </c>
      <c r="U36" s="86">
        <v>1461.7724999999991</v>
      </c>
      <c r="V36" s="86">
        <v>8042.538319047619</v>
      </c>
      <c r="W36" s="86">
        <v>265.0516809523815</v>
      </c>
      <c r="X36" s="86">
        <v>9167.559374999999</v>
      </c>
      <c r="Y36" s="86">
        <v>302.1281250000011</v>
      </c>
      <c r="Z36" s="86">
        <v>0</v>
      </c>
      <c r="AA36" s="144">
        <v>0</v>
      </c>
      <c r="AB36" s="86"/>
      <c r="AC36" s="86">
        <v>502878.0126273809</v>
      </c>
      <c r="AD36" s="85">
        <v>16272.10487261905</v>
      </c>
      <c r="AE36" s="87"/>
      <c r="AF36" s="135">
        <v>-519150.11749999993</v>
      </c>
      <c r="AG36" s="136"/>
      <c r="AH36" s="137">
        <v>1032658.794442855</v>
      </c>
      <c r="AI36" s="183">
        <v>41275</v>
      </c>
    </row>
    <row r="37" spans="1:35" ht="15">
      <c r="A37" s="139" t="s">
        <v>114</v>
      </c>
      <c r="B37" s="86">
        <v>0</v>
      </c>
      <c r="C37" s="86">
        <v>0</v>
      </c>
      <c r="D37" s="86">
        <v>2642.9</v>
      </c>
      <c r="E37" s="86">
        <v>87.09999999999991</v>
      </c>
      <c r="F37" s="86">
        <v>0</v>
      </c>
      <c r="G37" s="86">
        <v>0</v>
      </c>
      <c r="H37" s="132">
        <v>0</v>
      </c>
      <c r="I37" s="132">
        <v>0</v>
      </c>
      <c r="J37" s="86">
        <v>388938.3125</v>
      </c>
      <c r="K37" s="86">
        <v>12817.9375</v>
      </c>
      <c r="L37" s="86">
        <v>9128.92</v>
      </c>
      <c r="M37" s="86">
        <v>0</v>
      </c>
      <c r="N37" s="86">
        <v>638.9428571428571</v>
      </c>
      <c r="O37" s="86">
        <v>21.057142857142935</v>
      </c>
      <c r="P37" s="86">
        <v>3907.0581238095233</v>
      </c>
      <c r="Q37" s="86">
        <v>128.76187619047687</v>
      </c>
      <c r="R37" s="86">
        <v>33326.07835238095</v>
      </c>
      <c r="S37" s="86">
        <v>1098.301647619046</v>
      </c>
      <c r="T37" s="86">
        <v>44354.9775</v>
      </c>
      <c r="U37" s="86">
        <v>1461.7724999999991</v>
      </c>
      <c r="V37" s="86">
        <v>8042.538319047619</v>
      </c>
      <c r="W37" s="86">
        <v>265.0516809523815</v>
      </c>
      <c r="X37" s="86">
        <v>9167.559374999999</v>
      </c>
      <c r="Y37" s="86">
        <v>302.1281250000011</v>
      </c>
      <c r="Z37" s="86">
        <v>0</v>
      </c>
      <c r="AA37" s="144">
        <v>0</v>
      </c>
      <c r="AB37" s="86"/>
      <c r="AC37" s="86">
        <v>500147.2870273809</v>
      </c>
      <c r="AD37" s="85">
        <v>16182.11047261905</v>
      </c>
      <c r="AE37" s="87"/>
      <c r="AF37" s="135">
        <v>-516329.39749999996</v>
      </c>
      <c r="AG37" s="136"/>
      <c r="AH37" s="137">
        <v>516329.3969428551</v>
      </c>
      <c r="AI37" s="183">
        <v>41306</v>
      </c>
    </row>
    <row r="38" spans="1:35" ht="15.75" thickBot="1">
      <c r="A38" s="145" t="s">
        <v>115</v>
      </c>
      <c r="B38" s="146">
        <v>0</v>
      </c>
      <c r="C38" s="146">
        <v>0</v>
      </c>
      <c r="D38" s="146">
        <v>2642.9</v>
      </c>
      <c r="E38" s="146">
        <v>87.09999999999991</v>
      </c>
      <c r="F38" s="146">
        <v>0</v>
      </c>
      <c r="G38" s="146">
        <v>0</v>
      </c>
      <c r="H38" s="147">
        <v>0</v>
      </c>
      <c r="I38" s="147">
        <v>0</v>
      </c>
      <c r="J38" s="146">
        <v>388938.3125</v>
      </c>
      <c r="K38" s="146">
        <v>12817.9375</v>
      </c>
      <c r="L38" s="146">
        <v>9128.92</v>
      </c>
      <c r="M38" s="146">
        <v>0</v>
      </c>
      <c r="N38" s="146">
        <v>638.9428571428571</v>
      </c>
      <c r="O38" s="146">
        <v>21.057142857142935</v>
      </c>
      <c r="P38" s="146">
        <v>3907.0581238095233</v>
      </c>
      <c r="Q38" s="146">
        <v>128.76187619047687</v>
      </c>
      <c r="R38" s="146">
        <v>33326.07835238095</v>
      </c>
      <c r="S38" s="146">
        <v>1098.301647619046</v>
      </c>
      <c r="T38" s="146">
        <v>44354.9775</v>
      </c>
      <c r="U38" s="146">
        <v>1461.7724999999991</v>
      </c>
      <c r="V38" s="146">
        <v>8042.538319047619</v>
      </c>
      <c r="W38" s="146">
        <v>265.0516809523815</v>
      </c>
      <c r="X38" s="146">
        <v>9167.559374999999</v>
      </c>
      <c r="Y38" s="146">
        <v>302.1281250000011</v>
      </c>
      <c r="Z38" s="146">
        <v>0</v>
      </c>
      <c r="AA38" s="148">
        <v>0</v>
      </c>
      <c r="AB38" s="86"/>
      <c r="AC38" s="86">
        <v>500147.2870273809</v>
      </c>
      <c r="AD38" s="85">
        <v>16182.11047261905</v>
      </c>
      <c r="AE38" s="87"/>
      <c r="AF38" s="135">
        <v>-516329.39749999996</v>
      </c>
      <c r="AG38" s="136"/>
      <c r="AH38" s="149">
        <v>-0.0005571448709815741</v>
      </c>
      <c r="AI38" s="183">
        <v>41334</v>
      </c>
    </row>
    <row r="39" spans="1:35" ht="15.75" thickBot="1">
      <c r="A39" s="75"/>
      <c r="B39" s="86"/>
      <c r="C39" s="86"/>
      <c r="D39" s="86"/>
      <c r="E39" s="86"/>
      <c r="F39" s="86"/>
      <c r="G39" s="86"/>
      <c r="H39" s="72"/>
      <c r="I39" s="72"/>
      <c r="J39" s="86"/>
      <c r="K39" s="86"/>
      <c r="L39" s="86"/>
      <c r="M39" s="86"/>
      <c r="N39" s="86"/>
      <c r="O39" s="86"/>
      <c r="P39" s="86"/>
      <c r="Q39" s="86"/>
      <c r="R39" s="86"/>
      <c r="S39" s="86"/>
      <c r="T39" s="86"/>
      <c r="U39" s="86"/>
      <c r="V39" s="86"/>
      <c r="W39" s="86"/>
      <c r="X39" s="86"/>
      <c r="Y39" s="86"/>
      <c r="Z39" s="86"/>
      <c r="AA39" s="86"/>
      <c r="AB39" s="86"/>
      <c r="AC39" s="86">
        <v>4645200.0423821425</v>
      </c>
      <c r="AD39" s="86">
        <v>133206.00565805915</v>
      </c>
      <c r="AE39" s="87"/>
      <c r="AF39" s="99">
        <v>-4778406.048040202</v>
      </c>
      <c r="AG39" s="136"/>
      <c r="AH39" s="136"/>
      <c r="AI39" s="150"/>
    </row>
    <row r="40" spans="1:35" ht="15.75" thickTop="1">
      <c r="A40" s="75"/>
      <c r="B40" s="86"/>
      <c r="C40" s="86"/>
      <c r="D40" s="86"/>
      <c r="E40" s="86"/>
      <c r="F40" s="86"/>
      <c r="G40" s="86"/>
      <c r="H40" s="72"/>
      <c r="I40" s="72"/>
      <c r="J40" s="86"/>
      <c r="K40" s="86"/>
      <c r="L40" s="86"/>
      <c r="M40" s="86"/>
      <c r="N40" s="86"/>
      <c r="O40" s="86"/>
      <c r="P40" s="86"/>
      <c r="Q40" s="86"/>
      <c r="R40" s="86"/>
      <c r="S40" s="86"/>
      <c r="T40" s="86"/>
      <c r="U40" s="86"/>
      <c r="V40" s="86"/>
      <c r="W40" s="151" t="s">
        <v>131</v>
      </c>
      <c r="X40" s="86"/>
      <c r="Y40" s="86"/>
      <c r="Z40" s="86"/>
      <c r="AA40" s="86"/>
      <c r="AB40" s="86"/>
      <c r="AC40" s="72"/>
      <c r="AD40" s="72"/>
      <c r="AE40" s="87"/>
      <c r="AF40" s="152"/>
      <c r="AG40" s="153"/>
      <c r="AH40" s="153"/>
      <c r="AI40" s="154"/>
    </row>
    <row r="41" spans="1:35" ht="15">
      <c r="A41" s="75"/>
      <c r="B41" s="86"/>
      <c r="C41" s="86"/>
      <c r="D41" s="72"/>
      <c r="E41" s="86" t="s">
        <v>132</v>
      </c>
      <c r="F41" s="72"/>
      <c r="G41" s="86"/>
      <c r="H41" s="86"/>
      <c r="I41" s="86"/>
      <c r="J41" s="107" t="s">
        <v>120</v>
      </c>
      <c r="K41" s="86" t="s">
        <v>133</v>
      </c>
      <c r="L41" s="86"/>
      <c r="M41" s="86"/>
      <c r="N41" s="86"/>
      <c r="O41" s="86"/>
      <c r="P41" s="86"/>
      <c r="Q41" s="86"/>
      <c r="R41" s="86"/>
      <c r="S41" s="86"/>
      <c r="T41" s="86"/>
      <c r="U41" s="86"/>
      <c r="V41" s="86"/>
      <c r="W41" s="86" t="s">
        <v>134</v>
      </c>
      <c r="X41" s="86"/>
      <c r="Y41" s="86">
        <v>6369149.377483058</v>
      </c>
      <c r="Z41" s="86"/>
      <c r="AA41" s="86"/>
      <c r="AB41" s="86"/>
      <c r="AC41" s="155">
        <v>0</v>
      </c>
      <c r="AD41" s="155">
        <v>0</v>
      </c>
      <c r="AE41" s="87"/>
      <c r="AF41" s="87"/>
      <c r="AG41" s="72"/>
      <c r="AH41" s="72"/>
      <c r="AI41" s="72"/>
    </row>
    <row r="42" spans="1:35" ht="15">
      <c r="A42" s="75">
        <v>20999</v>
      </c>
      <c r="B42" s="86">
        <v>6185597.7736249985</v>
      </c>
      <c r="C42" s="86"/>
      <c r="D42" s="86">
        <v>6185686.909999999</v>
      </c>
      <c r="E42" s="86">
        <v>6185686.959999999</v>
      </c>
      <c r="F42" s="86"/>
      <c r="G42" s="86"/>
      <c r="H42" s="86"/>
      <c r="I42" s="86"/>
      <c r="J42" s="107">
        <v>6185686.959999999</v>
      </c>
      <c r="K42" s="86">
        <v>0</v>
      </c>
      <c r="L42" s="86"/>
      <c r="M42" s="86"/>
      <c r="N42" s="86"/>
      <c r="O42" s="86"/>
      <c r="P42" s="86"/>
      <c r="Q42" s="86"/>
      <c r="R42" s="86"/>
      <c r="S42" s="86"/>
      <c r="T42" s="86"/>
      <c r="U42" s="86"/>
      <c r="V42" s="86"/>
      <c r="W42" s="86" t="s">
        <v>135</v>
      </c>
      <c r="X42" s="86"/>
      <c r="Y42" s="151">
        <v>-1590743.33</v>
      </c>
      <c r="Z42" s="86"/>
      <c r="AA42" s="86"/>
      <c r="AB42" s="86"/>
      <c r="AC42" s="86" t="s">
        <v>136</v>
      </c>
      <c r="AD42" s="86"/>
      <c r="AE42" s="87"/>
      <c r="AF42" s="87"/>
      <c r="AG42" s="72"/>
      <c r="AH42" s="72"/>
      <c r="AI42" s="72"/>
    </row>
    <row r="43" spans="1:35" ht="15">
      <c r="A43" s="75">
        <v>20025</v>
      </c>
      <c r="B43" s="156">
        <v>200243.67887500004</v>
      </c>
      <c r="C43" s="156"/>
      <c r="D43" s="156">
        <v>200154.55000000002</v>
      </c>
      <c r="E43" s="156">
        <v>200154.55</v>
      </c>
      <c r="F43" s="156"/>
      <c r="G43" s="156"/>
      <c r="H43" s="86"/>
      <c r="I43" s="86"/>
      <c r="J43" s="107">
        <v>183462.41748305908</v>
      </c>
      <c r="K43" s="156">
        <v>16692.13251694091</v>
      </c>
      <c r="L43" s="156" t="s">
        <v>137</v>
      </c>
      <c r="M43" s="86"/>
      <c r="N43" s="86"/>
      <c r="O43" s="86"/>
      <c r="P43" s="86"/>
      <c r="Q43" s="86"/>
      <c r="R43" s="86"/>
      <c r="S43" s="86"/>
      <c r="T43" s="86"/>
      <c r="U43" s="86"/>
      <c r="V43" s="86"/>
      <c r="W43" s="86" t="s">
        <v>138</v>
      </c>
      <c r="X43" s="86"/>
      <c r="Y43" s="86">
        <v>4778406.047483058</v>
      </c>
      <c r="Z43" s="86"/>
      <c r="AA43" s="86"/>
      <c r="AB43" s="86"/>
      <c r="AC43" s="86" t="s">
        <v>139</v>
      </c>
      <c r="AD43" s="86"/>
      <c r="AE43" s="87"/>
      <c r="AF43" s="87"/>
      <c r="AG43" s="72"/>
      <c r="AH43" s="72"/>
      <c r="AI43" s="72"/>
    </row>
    <row r="44" spans="1:35" ht="15.75" thickBot="1">
      <c r="A44" s="75"/>
      <c r="B44" s="157">
        <v>6385841.452499999</v>
      </c>
      <c r="C44" s="156"/>
      <c r="D44" s="157">
        <v>6385841.459999999</v>
      </c>
      <c r="E44" s="157">
        <v>6385841.509999999</v>
      </c>
      <c r="F44" s="157"/>
      <c r="G44" s="157"/>
      <c r="H44" s="86"/>
      <c r="I44" s="86"/>
      <c r="J44" s="158">
        <v>6369149.377483058</v>
      </c>
      <c r="K44" s="156"/>
      <c r="L44" s="156"/>
      <c r="M44" s="86"/>
      <c r="N44" s="86"/>
      <c r="O44" s="86"/>
      <c r="P44" s="86"/>
      <c r="Q44" s="86"/>
      <c r="R44" s="86"/>
      <c r="S44" s="86"/>
      <c r="T44" s="86"/>
      <c r="U44" s="86"/>
      <c r="V44" s="86"/>
      <c r="W44" s="72"/>
      <c r="X44" s="72"/>
      <c r="Y44" s="72"/>
      <c r="Z44" s="86"/>
      <c r="AA44" s="86"/>
      <c r="AB44" s="86"/>
      <c r="AC44" s="86" t="s">
        <v>140</v>
      </c>
      <c r="AD44" s="86"/>
      <c r="AE44" s="87"/>
      <c r="AF44" s="87"/>
      <c r="AG44" s="72"/>
      <c r="AH44" s="72"/>
      <c r="AI44" s="72"/>
    </row>
    <row r="45" spans="1:35" ht="15.75" thickTop="1">
      <c r="A45" s="75"/>
      <c r="B45" s="156"/>
      <c r="C45" s="156"/>
      <c r="D45" s="156"/>
      <c r="E45" s="156"/>
      <c r="F45" s="156"/>
      <c r="G45" s="156"/>
      <c r="H45" s="86"/>
      <c r="I45" s="86"/>
      <c r="J45" s="156"/>
      <c r="K45" s="156">
        <v>6385841.509999999</v>
      </c>
      <c r="L45" s="156"/>
      <c r="M45" s="86"/>
      <c r="N45" s="86"/>
      <c r="O45" s="86"/>
      <c r="P45" s="86"/>
      <c r="Q45" s="86"/>
      <c r="R45" s="86"/>
      <c r="S45" s="86"/>
      <c r="T45" s="86"/>
      <c r="U45" s="86"/>
      <c r="V45" s="86"/>
      <c r="W45" s="86"/>
      <c r="X45" s="86"/>
      <c r="Y45" s="86"/>
      <c r="Z45" s="86"/>
      <c r="AA45" s="86"/>
      <c r="AB45" s="86"/>
      <c r="AC45" s="86" t="s">
        <v>141</v>
      </c>
      <c r="AD45" s="86"/>
      <c r="AE45" s="87"/>
      <c r="AF45" s="87"/>
      <c r="AG45" s="72"/>
      <c r="AH45" s="72"/>
      <c r="AI45" s="72"/>
    </row>
    <row r="46" spans="1:35" ht="15">
      <c r="A46" s="75" t="s">
        <v>142</v>
      </c>
      <c r="B46" s="156"/>
      <c r="C46" s="72"/>
      <c r="D46" s="72"/>
      <c r="E46" s="72"/>
      <c r="F46" s="72"/>
      <c r="G46" s="72"/>
      <c r="H46" s="72"/>
      <c r="I46" s="72"/>
      <c r="J46" s="72"/>
      <c r="K46" s="72"/>
      <c r="L46" s="72"/>
      <c r="M46" s="86"/>
      <c r="N46" s="86"/>
      <c r="O46" s="86"/>
      <c r="P46" s="86"/>
      <c r="Q46" s="86"/>
      <c r="R46" s="86"/>
      <c r="S46" s="86"/>
      <c r="T46" s="86"/>
      <c r="U46" s="86"/>
      <c r="V46" s="86"/>
      <c r="W46" s="86" t="s">
        <v>143</v>
      </c>
      <c r="X46" s="86"/>
      <c r="Y46" s="86">
        <v>-4778406.048040202</v>
      </c>
      <c r="Z46" s="86"/>
      <c r="AA46" s="86"/>
      <c r="AB46" s="86"/>
      <c r="AC46" s="86"/>
      <c r="AD46" s="86"/>
      <c r="AE46" s="87"/>
      <c r="AF46" s="87"/>
      <c r="AG46" s="72"/>
      <c r="AH46" s="72"/>
      <c r="AI46" s="72"/>
    </row>
    <row r="47" spans="1:35" ht="15">
      <c r="A47" s="75">
        <v>20999</v>
      </c>
      <c r="B47" s="156">
        <v>4644890.248357142</v>
      </c>
      <c r="C47" s="72"/>
      <c r="D47" s="72"/>
      <c r="E47" s="72"/>
      <c r="F47" s="72"/>
      <c r="G47" s="72"/>
      <c r="H47" s="72"/>
      <c r="I47" s="72"/>
      <c r="J47" s="72"/>
      <c r="K47" s="72"/>
      <c r="L47" s="72"/>
      <c r="M47" s="156"/>
      <c r="N47" s="156"/>
      <c r="O47" s="156"/>
      <c r="P47" s="156"/>
      <c r="Q47" s="156"/>
      <c r="R47" s="156"/>
      <c r="S47" s="156"/>
      <c r="T47" s="156"/>
      <c r="U47" s="156"/>
      <c r="V47" s="156"/>
      <c r="W47" s="156" t="s">
        <v>144</v>
      </c>
      <c r="X47" s="156"/>
      <c r="Y47" s="156"/>
      <c r="Z47" s="156"/>
      <c r="AA47" s="156"/>
      <c r="AB47" s="156"/>
      <c r="AC47" s="156"/>
      <c r="AD47" s="156"/>
      <c r="AE47" s="87"/>
      <c r="AF47" s="87"/>
      <c r="AG47" s="72"/>
      <c r="AH47" s="72"/>
      <c r="AI47" s="72"/>
    </row>
    <row r="48" spans="1:35" ht="15">
      <c r="A48" s="75">
        <v>20025</v>
      </c>
      <c r="B48" s="156">
        <v>133515.80718305905</v>
      </c>
      <c r="C48" s="72"/>
      <c r="D48" s="72"/>
      <c r="E48" s="72"/>
      <c r="F48" s="72"/>
      <c r="G48" s="72"/>
      <c r="H48" s="72"/>
      <c r="I48" s="72"/>
      <c r="J48" s="72"/>
      <c r="K48" s="72"/>
      <c r="L48" s="72"/>
      <c r="M48" s="156"/>
      <c r="N48" s="156"/>
      <c r="O48" s="156"/>
      <c r="P48" s="156"/>
      <c r="Q48" s="156"/>
      <c r="R48" s="156"/>
      <c r="S48" s="156"/>
      <c r="T48" s="156"/>
      <c r="U48" s="156"/>
      <c r="V48" s="156"/>
      <c r="W48" s="156"/>
      <c r="X48" s="156"/>
      <c r="Y48" s="156"/>
      <c r="Z48" s="156"/>
      <c r="AA48" s="156"/>
      <c r="AB48" s="156"/>
      <c r="AC48" s="156"/>
      <c r="AD48" s="156"/>
      <c r="AE48" s="87"/>
      <c r="AF48" s="87"/>
      <c r="AG48" s="72"/>
      <c r="AH48" s="72"/>
      <c r="AI48" s="72"/>
    </row>
    <row r="49" spans="1:32" ht="15">
      <c r="A49" s="75"/>
      <c r="B49" s="156">
        <v>4778406.055540201</v>
      </c>
      <c r="C49" s="72"/>
      <c r="D49" s="72"/>
      <c r="E49" s="72"/>
      <c r="F49" s="72"/>
      <c r="G49" s="72"/>
      <c r="H49" s="72"/>
      <c r="I49" s="72"/>
      <c r="J49" s="72"/>
      <c r="K49" s="72"/>
      <c r="L49" s="72"/>
      <c r="M49" s="156"/>
      <c r="N49" s="156"/>
      <c r="O49" s="156"/>
      <c r="P49" s="156"/>
      <c r="Q49" s="156"/>
      <c r="R49" s="156"/>
      <c r="S49" s="156"/>
      <c r="T49" s="156"/>
      <c r="U49" s="156"/>
      <c r="V49" s="156"/>
      <c r="W49" s="156" t="s">
        <v>133</v>
      </c>
      <c r="X49" s="156"/>
      <c r="Y49" s="156">
        <v>-0.0005571441724896431</v>
      </c>
      <c r="Z49" s="156"/>
      <c r="AA49" s="156"/>
      <c r="AB49" s="156"/>
      <c r="AC49" s="156"/>
      <c r="AD49" s="156"/>
      <c r="AE49" s="87"/>
      <c r="AF49" s="87"/>
    </row>
    <row r="50" spans="1:32" ht="15">
      <c r="A50" s="75"/>
      <c r="B50" s="156"/>
      <c r="C50" s="156"/>
      <c r="D50" s="156"/>
      <c r="E50" s="156"/>
      <c r="F50" s="156"/>
      <c r="G50" s="156"/>
      <c r="H50" s="86"/>
      <c r="I50" s="86"/>
      <c r="J50" s="156"/>
      <c r="K50" s="156"/>
      <c r="L50" s="156"/>
      <c r="M50" s="156"/>
      <c r="N50" s="156"/>
      <c r="O50" s="156"/>
      <c r="P50" s="156"/>
      <c r="Q50" s="156"/>
      <c r="R50" s="156"/>
      <c r="S50" s="156"/>
      <c r="T50" s="156"/>
      <c r="U50" s="156"/>
      <c r="V50" s="156"/>
      <c r="W50" s="156"/>
      <c r="X50" s="156"/>
      <c r="Y50" s="156"/>
      <c r="Z50" s="156"/>
      <c r="AA50" s="156"/>
      <c r="AB50" s="156"/>
      <c r="AC50" s="156"/>
      <c r="AD50" s="156"/>
      <c r="AE50" s="87"/>
      <c r="AF50" s="87"/>
    </row>
    <row r="51" spans="1:32" ht="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2"/>
      <c r="AF51" s="72"/>
    </row>
    <row r="52" spans="1:32" ht="12.75">
      <c r="A52" s="159" t="s">
        <v>145</v>
      </c>
      <c r="B52" s="159"/>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1"/>
      <c r="AF52" s="161"/>
    </row>
    <row r="53" spans="1:32" ht="12.75">
      <c r="A53" s="162"/>
      <c r="B53" s="163" t="s">
        <v>146</v>
      </c>
      <c r="C53" s="163"/>
      <c r="D53" s="163" t="s">
        <v>147</v>
      </c>
      <c r="E53" s="163"/>
      <c r="F53" s="163" t="s">
        <v>148</v>
      </c>
      <c r="G53" s="163"/>
      <c r="H53" s="163" t="s">
        <v>149</v>
      </c>
      <c r="I53" s="163"/>
      <c r="J53" s="163" t="s">
        <v>96</v>
      </c>
      <c r="K53" s="163"/>
      <c r="L53" s="163" t="s">
        <v>150</v>
      </c>
      <c r="M53" s="163"/>
      <c r="N53" s="163" t="s">
        <v>151</v>
      </c>
      <c r="O53" s="163"/>
      <c r="P53" s="163" t="s">
        <v>99</v>
      </c>
      <c r="Q53" s="163"/>
      <c r="R53" s="163" t="s">
        <v>100</v>
      </c>
      <c r="S53" s="163"/>
      <c r="T53" s="162" t="s">
        <v>101</v>
      </c>
      <c r="U53" s="162"/>
      <c r="V53" s="162" t="s">
        <v>102</v>
      </c>
      <c r="W53" s="162"/>
      <c r="X53" s="162" t="s">
        <v>103</v>
      </c>
      <c r="Y53" s="162"/>
      <c r="Z53" s="164" t="s">
        <v>152</v>
      </c>
      <c r="AA53" s="162"/>
      <c r="AB53" s="162"/>
      <c r="AC53" s="162"/>
      <c r="AD53" s="162"/>
      <c r="AE53" s="164"/>
      <c r="AF53" s="164"/>
    </row>
    <row r="54" spans="1:32" ht="12.75">
      <c r="A54" s="162"/>
      <c r="B54" s="163" t="s">
        <v>153</v>
      </c>
      <c r="C54" s="165" t="s">
        <v>154</v>
      </c>
      <c r="D54" s="163" t="s">
        <v>153</v>
      </c>
      <c r="E54" s="165" t="s">
        <v>154</v>
      </c>
      <c r="F54" s="163" t="s">
        <v>153</v>
      </c>
      <c r="G54" s="165" t="s">
        <v>154</v>
      </c>
      <c r="H54" s="163" t="s">
        <v>153</v>
      </c>
      <c r="I54" s="165" t="s">
        <v>154</v>
      </c>
      <c r="J54" s="163" t="s">
        <v>153</v>
      </c>
      <c r="K54" s="165" t="s">
        <v>154</v>
      </c>
      <c r="L54" s="163" t="s">
        <v>153</v>
      </c>
      <c r="M54" s="165" t="s">
        <v>154</v>
      </c>
      <c r="N54" s="163" t="s">
        <v>153</v>
      </c>
      <c r="O54" s="165" t="s">
        <v>154</v>
      </c>
      <c r="P54" s="163" t="s">
        <v>153</v>
      </c>
      <c r="Q54" s="165" t="s">
        <v>154</v>
      </c>
      <c r="R54" s="163" t="s">
        <v>153</v>
      </c>
      <c r="S54" s="165" t="s">
        <v>154</v>
      </c>
      <c r="T54" s="163" t="s">
        <v>153</v>
      </c>
      <c r="U54" s="165" t="s">
        <v>154</v>
      </c>
      <c r="V54" s="163" t="s">
        <v>153</v>
      </c>
      <c r="W54" s="165" t="s">
        <v>154</v>
      </c>
      <c r="X54" s="163" t="s">
        <v>153</v>
      </c>
      <c r="Y54" s="165" t="s">
        <v>154</v>
      </c>
      <c r="Z54" s="163" t="s">
        <v>153</v>
      </c>
      <c r="AA54" s="165" t="s">
        <v>154</v>
      </c>
      <c r="AB54" s="162"/>
      <c r="AC54" s="162"/>
      <c r="AD54" s="162">
        <v>20999</v>
      </c>
      <c r="AE54" s="164"/>
      <c r="AF54" s="164"/>
    </row>
    <row r="55" spans="1:32" ht="15">
      <c r="A55" s="75" t="s">
        <v>155</v>
      </c>
      <c r="B55" s="166">
        <v>224740.07</v>
      </c>
      <c r="C55" s="166">
        <v>7406.65</v>
      </c>
      <c r="D55" s="166">
        <v>31714.8</v>
      </c>
      <c r="E55" s="166">
        <v>1045.2</v>
      </c>
      <c r="F55" s="166">
        <v>2686.4</v>
      </c>
      <c r="G55" s="166">
        <v>134.32</v>
      </c>
      <c r="H55" s="166">
        <v>24177.6</v>
      </c>
      <c r="I55" s="166">
        <v>1208.88</v>
      </c>
      <c r="J55" s="166">
        <v>4674294.75</v>
      </c>
      <c r="K55" s="166">
        <v>146780.25</v>
      </c>
      <c r="L55" s="166">
        <v>104330.52</v>
      </c>
      <c r="M55" s="166">
        <v>5216.52</v>
      </c>
      <c r="N55" s="166">
        <v>7678.8</v>
      </c>
      <c r="O55" s="166">
        <v>241.2</v>
      </c>
      <c r="P55" s="166">
        <v>46884.7</v>
      </c>
      <c r="Q55" s="166">
        <v>1545.1399999999999</v>
      </c>
      <c r="R55" s="166">
        <v>399912.91</v>
      </c>
      <c r="S55" s="166">
        <v>13179.65</v>
      </c>
      <c r="T55" s="166">
        <v>484720.52</v>
      </c>
      <c r="U55" s="166">
        <v>15974.56</v>
      </c>
      <c r="V55" s="166">
        <v>93063.66</v>
      </c>
      <c r="W55" s="166">
        <v>3067.02</v>
      </c>
      <c r="X55" s="166">
        <v>102813.75</v>
      </c>
      <c r="Y55" s="166">
        <v>5140.69</v>
      </c>
      <c r="Z55" s="166">
        <v>12846.029999999999</v>
      </c>
      <c r="AA55" s="166">
        <v>423.35</v>
      </c>
      <c r="AB55" s="75"/>
      <c r="AC55" s="75"/>
      <c r="AD55" s="75"/>
      <c r="AE55" s="72"/>
      <c r="AF55" s="72"/>
    </row>
    <row r="56" spans="1:32" ht="15">
      <c r="A56" s="75" t="s">
        <v>156</v>
      </c>
      <c r="B56" s="166">
        <v>-224740.07</v>
      </c>
      <c r="C56" s="166">
        <v>-6582.637763794775</v>
      </c>
      <c r="D56" s="166">
        <v>-31714.8</v>
      </c>
      <c r="E56" s="166">
        <v>-957.9879961277836</v>
      </c>
      <c r="F56" s="166">
        <v>-2686.4</v>
      </c>
      <c r="G56" s="166">
        <v>-44.209874152952864</v>
      </c>
      <c r="H56" s="166">
        <v>0</v>
      </c>
      <c r="I56" s="166">
        <v>0</v>
      </c>
      <c r="J56" s="166">
        <v>-4674294.75</v>
      </c>
      <c r="K56" s="166">
        <v>-133945.8296224589</v>
      </c>
      <c r="L56" s="166">
        <v>-104330.52</v>
      </c>
      <c r="M56" s="166">
        <v>-4924.8894482091</v>
      </c>
      <c r="N56" s="166">
        <v>-7678.8</v>
      </c>
      <c r="O56" s="166">
        <v>-220.11577928363994</v>
      </c>
      <c r="P56" s="166">
        <v>-46884.7</v>
      </c>
      <c r="Q56" s="166">
        <v>-1416.2125459825752</v>
      </c>
      <c r="R56" s="166">
        <v>-399912.91</v>
      </c>
      <c r="S56" s="166">
        <v>-12079.936021297193</v>
      </c>
      <c r="T56" s="166">
        <v>-484720.52</v>
      </c>
      <c r="U56" s="166">
        <v>-15295.271452081319</v>
      </c>
      <c r="V56" s="166">
        <v>-93063.66</v>
      </c>
      <c r="W56" s="166">
        <v>-2814.2652371732825</v>
      </c>
      <c r="X56" s="166">
        <v>-102813.8</v>
      </c>
      <c r="Y56" s="166">
        <v>-4858.340977734754</v>
      </c>
      <c r="Z56" s="166">
        <v>-12846.029999999999</v>
      </c>
      <c r="AA56" s="166">
        <v>-322.7207647628271</v>
      </c>
      <c r="AB56" s="72"/>
      <c r="AC56" s="72"/>
      <c r="AD56" s="73">
        <v>-6369149.377483058</v>
      </c>
      <c r="AE56" s="72"/>
      <c r="AF56" s="72"/>
    </row>
    <row r="57" spans="1:32" ht="15">
      <c r="A57" s="75" t="s">
        <v>157</v>
      </c>
      <c r="B57" s="166">
        <v>74913.39</v>
      </c>
      <c r="C57" s="166">
        <v>2468.8619428571546</v>
      </c>
      <c r="D57" s="167">
        <v>7928.700000000001</v>
      </c>
      <c r="E57" s="166">
        <v>261.2999999999997</v>
      </c>
      <c r="F57" s="166">
        <v>8192.18</v>
      </c>
      <c r="G57" s="166">
        <v>269.98</v>
      </c>
      <c r="H57" s="166">
        <v>0</v>
      </c>
      <c r="I57" s="166">
        <v>0</v>
      </c>
      <c r="J57" s="166">
        <v>1166814.9375</v>
      </c>
      <c r="K57" s="166">
        <v>38453.8125</v>
      </c>
      <c r="L57" s="166">
        <v>26512.99</v>
      </c>
      <c r="M57" s="166">
        <v>873.77</v>
      </c>
      <c r="N57" s="166">
        <v>1829.7</v>
      </c>
      <c r="O57" s="166">
        <v>60.3</v>
      </c>
      <c r="P57" s="166">
        <v>11721.17437142857</v>
      </c>
      <c r="Q57" s="166">
        <v>386.2856285714306</v>
      </c>
      <c r="R57" s="166">
        <v>99978.23505714285</v>
      </c>
      <c r="S57" s="166">
        <v>3294.904942857138</v>
      </c>
      <c r="T57" s="166">
        <v>85525.72518571428</v>
      </c>
      <c r="U57" s="166">
        <v>2818.604814285718</v>
      </c>
      <c r="V57" s="166">
        <v>22978.679528571425</v>
      </c>
      <c r="W57" s="166">
        <v>757.2904714285733</v>
      </c>
      <c r="X57" s="166">
        <v>25252.5</v>
      </c>
      <c r="Y57" s="166">
        <v>0</v>
      </c>
      <c r="Z57" s="166">
        <v>9148.5</v>
      </c>
      <c r="AA57" s="166">
        <v>301.5</v>
      </c>
      <c r="AB57" s="72"/>
      <c r="AC57" s="72"/>
      <c r="AD57" s="73">
        <v>1590743.3219428568</v>
      </c>
      <c r="AE57" s="72"/>
      <c r="AF57" s="72"/>
    </row>
    <row r="58" spans="1:32" ht="15">
      <c r="A58" s="75"/>
      <c r="B58" s="166"/>
      <c r="C58" s="166"/>
      <c r="D58" s="167"/>
      <c r="E58" s="166"/>
      <c r="F58" s="166"/>
      <c r="G58" s="166"/>
      <c r="H58" s="166"/>
      <c r="I58" s="166"/>
      <c r="J58" s="166"/>
      <c r="K58" s="166"/>
      <c r="L58" s="166">
        <v>873.77</v>
      </c>
      <c r="M58" s="166">
        <v>-1165.4005517909004</v>
      </c>
      <c r="N58" s="166"/>
      <c r="O58" s="166"/>
      <c r="P58" s="166"/>
      <c r="Q58" s="166"/>
      <c r="R58" s="166"/>
      <c r="S58" s="166"/>
      <c r="T58" s="166"/>
      <c r="U58" s="166"/>
      <c r="V58" s="166"/>
      <c r="W58" s="166"/>
      <c r="X58" s="166"/>
      <c r="Y58" s="166"/>
      <c r="Z58" s="166"/>
      <c r="AA58" s="166"/>
      <c r="AB58" s="72"/>
      <c r="AC58" s="72"/>
      <c r="AD58" s="73">
        <v>-291.6305517909004</v>
      </c>
      <c r="AE58" s="72"/>
      <c r="AF58" s="72"/>
    </row>
    <row r="59" spans="1:32" ht="15">
      <c r="A59" s="139" t="s">
        <v>158</v>
      </c>
      <c r="B59" s="166">
        <v>24971.114076190468</v>
      </c>
      <c r="C59" s="166">
        <v>-1.0582552528394444</v>
      </c>
      <c r="D59" s="166">
        <v>2642.9</v>
      </c>
      <c r="E59" s="166">
        <v>-0.11200387221651908</v>
      </c>
      <c r="F59" s="166">
        <v>-5461.4544000000005</v>
      </c>
      <c r="G59" s="166">
        <v>-270.09572584704665</v>
      </c>
      <c r="H59" s="166">
        <v>-15985.433200000001</v>
      </c>
      <c r="I59" s="166">
        <v>-938.8867999999986</v>
      </c>
      <c r="J59" s="166">
        <v>388938.3125</v>
      </c>
      <c r="K59" s="166">
        <v>-16.482877541100606</v>
      </c>
      <c r="L59" s="166">
        <v>9128.92</v>
      </c>
      <c r="M59" s="166">
        <v>0</v>
      </c>
      <c r="N59" s="166">
        <v>726.0714285714282</v>
      </c>
      <c r="O59" s="166">
        <v>2.8443507122116927</v>
      </c>
      <c r="P59" s="166">
        <v>3907.0581238095233</v>
      </c>
      <c r="Q59" s="166">
        <v>-0.16557782694781054</v>
      </c>
      <c r="R59" s="166">
        <v>33326.07835238095</v>
      </c>
      <c r="S59" s="166">
        <v>-1.412331083760364</v>
      </c>
      <c r="T59" s="166">
        <v>44354.9775</v>
      </c>
      <c r="U59" s="166">
        <v>782.4839520813184</v>
      </c>
      <c r="V59" s="166">
        <v>7659.559842857142</v>
      </c>
      <c r="W59" s="166">
        <v>-0.3246056838597724</v>
      </c>
      <c r="X59" s="166">
        <v>8973.105000000005</v>
      </c>
      <c r="Y59" s="166">
        <v>845.5959777347543</v>
      </c>
      <c r="Z59" s="166">
        <v>3049.5</v>
      </c>
      <c r="AA59" s="166">
        <v>-0.12923523717290664</v>
      </c>
      <c r="AB59" s="72"/>
      <c r="AC59" s="72"/>
      <c r="AD59" s="73">
        <v>506632.9660919927</v>
      </c>
      <c r="AE59" s="72"/>
      <c r="AF59" s="72"/>
    </row>
    <row r="60" spans="1:32" ht="15">
      <c r="A60" s="139" t="s">
        <v>108</v>
      </c>
      <c r="B60" s="166">
        <v>24971.126019047617</v>
      </c>
      <c r="C60" s="166">
        <v>822.9539809523849</v>
      </c>
      <c r="D60" s="166">
        <v>2642.9</v>
      </c>
      <c r="E60" s="166">
        <v>87.09999999999991</v>
      </c>
      <c r="F60" s="166">
        <v>0</v>
      </c>
      <c r="G60" s="166">
        <v>0</v>
      </c>
      <c r="H60" s="166">
        <v>2730.7255999999993</v>
      </c>
      <c r="I60" s="166">
        <v>89.9944000000005</v>
      </c>
      <c r="J60" s="166">
        <v>388938.3125</v>
      </c>
      <c r="K60" s="166">
        <v>12817.9375</v>
      </c>
      <c r="L60" s="166">
        <v>9128.92</v>
      </c>
      <c r="M60" s="166">
        <v>0</v>
      </c>
      <c r="N60" s="166">
        <v>638.9428571428571</v>
      </c>
      <c r="O60" s="166">
        <v>21.057142857142935</v>
      </c>
      <c r="P60" s="166">
        <v>3907.0581238095233</v>
      </c>
      <c r="Q60" s="166">
        <v>128.76187619047687</v>
      </c>
      <c r="R60" s="166">
        <v>33326.07835238095</v>
      </c>
      <c r="S60" s="166">
        <v>1098.301647619046</v>
      </c>
      <c r="T60" s="166">
        <v>44354.9775</v>
      </c>
      <c r="U60" s="166">
        <v>1461.7724999999991</v>
      </c>
      <c r="V60" s="166">
        <v>7659.559842857142</v>
      </c>
      <c r="W60" s="166">
        <v>252.43015714285775</v>
      </c>
      <c r="X60" s="166">
        <v>8556.38875</v>
      </c>
      <c r="Y60" s="166">
        <v>281.9862499999999</v>
      </c>
      <c r="Z60" s="166">
        <v>648.01875</v>
      </c>
      <c r="AA60" s="166">
        <v>21.356250000000045</v>
      </c>
      <c r="AB60" s="72"/>
      <c r="AC60" s="72"/>
      <c r="AD60" s="73">
        <v>544586.6599999999</v>
      </c>
      <c r="AE60" s="72"/>
      <c r="AF60" s="72"/>
    </row>
    <row r="61" spans="1:32" ht="15">
      <c r="A61" s="139" t="s">
        <v>109</v>
      </c>
      <c r="B61" s="166">
        <v>24971.126019047617</v>
      </c>
      <c r="C61" s="166">
        <v>822.9539809523849</v>
      </c>
      <c r="D61" s="166">
        <v>2642.9</v>
      </c>
      <c r="E61" s="166">
        <v>87.09999999999991</v>
      </c>
      <c r="F61" s="166">
        <v>0</v>
      </c>
      <c r="G61" s="166">
        <v>0</v>
      </c>
      <c r="H61" s="166">
        <v>2730.7255999999993</v>
      </c>
      <c r="I61" s="166">
        <v>89.9944000000005</v>
      </c>
      <c r="J61" s="166">
        <v>388938.3125</v>
      </c>
      <c r="K61" s="166">
        <v>12817.9375</v>
      </c>
      <c r="L61" s="166">
        <v>9128.92</v>
      </c>
      <c r="M61" s="166">
        <v>0</v>
      </c>
      <c r="N61" s="166">
        <v>638.9428571428571</v>
      </c>
      <c r="O61" s="166">
        <v>21.057142857142935</v>
      </c>
      <c r="P61" s="166">
        <v>3907.0581238095233</v>
      </c>
      <c r="Q61" s="166">
        <v>128.76187619047687</v>
      </c>
      <c r="R61" s="166">
        <v>33326.07835238095</v>
      </c>
      <c r="S61" s="166">
        <v>1098.301647619046</v>
      </c>
      <c r="T61" s="166">
        <v>44354.9775</v>
      </c>
      <c r="U61" s="166">
        <v>1461.7724999999991</v>
      </c>
      <c r="V61" s="166">
        <v>7659.559842857142</v>
      </c>
      <c r="W61" s="166">
        <v>252.43015714285775</v>
      </c>
      <c r="X61" s="166">
        <v>8556.38875</v>
      </c>
      <c r="Y61" s="166">
        <v>281.9862499999999</v>
      </c>
      <c r="Z61" s="166">
        <v>0</v>
      </c>
      <c r="AA61" s="166">
        <v>0</v>
      </c>
      <c r="AB61" s="72"/>
      <c r="AC61" s="72"/>
      <c r="AD61" s="73">
        <v>543917.2849999999</v>
      </c>
      <c r="AE61" s="72"/>
      <c r="AF61" s="72"/>
    </row>
    <row r="62" spans="1:32" ht="15">
      <c r="A62" s="139" t="s">
        <v>110</v>
      </c>
      <c r="B62" s="166">
        <v>24971.126019047617</v>
      </c>
      <c r="C62" s="166">
        <v>822.9539809523849</v>
      </c>
      <c r="D62" s="166">
        <v>2642.9</v>
      </c>
      <c r="E62" s="166">
        <v>87.09999999999991</v>
      </c>
      <c r="F62" s="166">
        <v>0</v>
      </c>
      <c r="G62" s="166">
        <v>0</v>
      </c>
      <c r="H62" s="166">
        <v>2730.7255999999993</v>
      </c>
      <c r="I62" s="166">
        <v>89.9944000000005</v>
      </c>
      <c r="J62" s="166">
        <v>388938.3125</v>
      </c>
      <c r="K62" s="166">
        <v>12817.9375</v>
      </c>
      <c r="L62" s="166">
        <v>9128.92</v>
      </c>
      <c r="M62" s="166">
        <v>0</v>
      </c>
      <c r="N62" s="166">
        <v>638.9428571428571</v>
      </c>
      <c r="O62" s="166">
        <v>21.057142857142935</v>
      </c>
      <c r="P62" s="166">
        <v>3907.0581238095233</v>
      </c>
      <c r="Q62" s="166">
        <v>128.76187619047687</v>
      </c>
      <c r="R62" s="166">
        <v>33326.07835238095</v>
      </c>
      <c r="S62" s="166">
        <v>1098.301647619046</v>
      </c>
      <c r="T62" s="166">
        <v>44354.9775</v>
      </c>
      <c r="U62" s="166">
        <v>1461.7724999999991</v>
      </c>
      <c r="V62" s="166">
        <v>7659.559842857142</v>
      </c>
      <c r="W62" s="166">
        <v>252.43015714285775</v>
      </c>
      <c r="X62" s="166">
        <v>8556.38875</v>
      </c>
      <c r="Y62" s="166">
        <v>281.9862499999999</v>
      </c>
      <c r="Z62" s="166">
        <v>0</v>
      </c>
      <c r="AA62" s="166">
        <v>0</v>
      </c>
      <c r="AB62" s="72"/>
      <c r="AC62" s="72"/>
      <c r="AD62" s="73">
        <v>543917.2849999999</v>
      </c>
      <c r="AE62" s="72"/>
      <c r="AF62" s="72"/>
    </row>
    <row r="63" spans="1:32" ht="15">
      <c r="A63" s="139" t="s">
        <v>111</v>
      </c>
      <c r="B63" s="166">
        <v>24971.126019047617</v>
      </c>
      <c r="C63" s="166">
        <v>822.9539809523849</v>
      </c>
      <c r="D63" s="166">
        <v>2642.9</v>
      </c>
      <c r="E63" s="166">
        <v>87.09999999999991</v>
      </c>
      <c r="F63" s="166">
        <v>0</v>
      </c>
      <c r="G63" s="166">
        <v>0</v>
      </c>
      <c r="H63" s="166">
        <v>2730.7255999999993</v>
      </c>
      <c r="I63" s="166">
        <v>89.9944000000005</v>
      </c>
      <c r="J63" s="166">
        <v>388938.3125</v>
      </c>
      <c r="K63" s="166">
        <v>12817.9375</v>
      </c>
      <c r="L63" s="166">
        <v>9128.92</v>
      </c>
      <c r="M63" s="166">
        <v>0</v>
      </c>
      <c r="N63" s="166">
        <v>638.9428571428571</v>
      </c>
      <c r="O63" s="166">
        <v>21.057142857142935</v>
      </c>
      <c r="P63" s="166">
        <v>3907.0581238095233</v>
      </c>
      <c r="Q63" s="166">
        <v>128.76187619047687</v>
      </c>
      <c r="R63" s="166">
        <v>33326.07835238095</v>
      </c>
      <c r="S63" s="166">
        <v>1098.301647619046</v>
      </c>
      <c r="T63" s="166">
        <v>44354.9775</v>
      </c>
      <c r="U63" s="166">
        <v>1461.7724999999991</v>
      </c>
      <c r="V63" s="166">
        <v>7659.559842857142</v>
      </c>
      <c r="W63" s="166">
        <v>252.43015714285775</v>
      </c>
      <c r="X63" s="166">
        <v>8556.38875</v>
      </c>
      <c r="Y63" s="166">
        <v>281.9862499999999</v>
      </c>
      <c r="Z63" s="166">
        <v>0</v>
      </c>
      <c r="AA63" s="166">
        <v>0</v>
      </c>
      <c r="AB63" s="72"/>
      <c r="AC63" s="72"/>
      <c r="AD63" s="73">
        <v>543917.2849999999</v>
      </c>
      <c r="AE63" s="72"/>
      <c r="AF63" s="72"/>
    </row>
    <row r="64" spans="1:32" ht="15">
      <c r="A64" s="139" t="s">
        <v>112</v>
      </c>
      <c r="B64" s="166">
        <v>24971.126019047617</v>
      </c>
      <c r="C64" s="166">
        <v>822.9539809523849</v>
      </c>
      <c r="D64" s="166">
        <v>2642.9</v>
      </c>
      <c r="E64" s="166">
        <v>87.09999999999991</v>
      </c>
      <c r="F64" s="166">
        <v>0</v>
      </c>
      <c r="G64" s="166">
        <v>0</v>
      </c>
      <c r="H64" s="166">
        <v>2730.7255999999993</v>
      </c>
      <c r="I64" s="166">
        <v>89.9944000000005</v>
      </c>
      <c r="J64" s="166">
        <v>388938.3125</v>
      </c>
      <c r="K64" s="166">
        <v>12817.9375</v>
      </c>
      <c r="L64" s="166">
        <v>9128.92</v>
      </c>
      <c r="M64" s="166">
        <v>0</v>
      </c>
      <c r="N64" s="166">
        <v>638.9428571428571</v>
      </c>
      <c r="O64" s="166">
        <v>21.057142857142935</v>
      </c>
      <c r="P64" s="166">
        <v>3907.0581238095233</v>
      </c>
      <c r="Q64" s="166">
        <v>128.76187619047687</v>
      </c>
      <c r="R64" s="166">
        <v>33326.07835238095</v>
      </c>
      <c r="S64" s="166">
        <v>1098.301647619046</v>
      </c>
      <c r="T64" s="166">
        <v>44354.9775</v>
      </c>
      <c r="U64" s="166">
        <v>1461.7724999999991</v>
      </c>
      <c r="V64" s="166">
        <v>7659.559842857142</v>
      </c>
      <c r="W64" s="166">
        <v>252.43015714285775</v>
      </c>
      <c r="X64" s="166">
        <v>8556.38875</v>
      </c>
      <c r="Y64" s="166">
        <v>281.9862499999999</v>
      </c>
      <c r="Z64" s="166">
        <v>0</v>
      </c>
      <c r="AA64" s="166">
        <v>0</v>
      </c>
      <c r="AB64" s="72"/>
      <c r="AC64" s="72"/>
      <c r="AD64" s="73">
        <v>543917.2849999999</v>
      </c>
      <c r="AE64" s="72"/>
      <c r="AF64" s="72"/>
    </row>
    <row r="65" spans="1:30" ht="15">
      <c r="A65" s="139" t="s">
        <v>113</v>
      </c>
      <c r="B65" s="166">
        <v>0</v>
      </c>
      <c r="C65" s="166">
        <v>0</v>
      </c>
      <c r="D65" s="166">
        <v>2642.9</v>
      </c>
      <c r="E65" s="166">
        <v>87.09999999999991</v>
      </c>
      <c r="F65" s="166">
        <v>0</v>
      </c>
      <c r="G65" s="166">
        <v>0</v>
      </c>
      <c r="H65" s="166">
        <v>2730.7255999999993</v>
      </c>
      <c r="I65" s="166">
        <v>89.9944000000005</v>
      </c>
      <c r="J65" s="166">
        <v>388938.3125</v>
      </c>
      <c r="K65" s="166">
        <v>12817.9375</v>
      </c>
      <c r="L65" s="166">
        <v>9128.92</v>
      </c>
      <c r="M65" s="166">
        <v>0</v>
      </c>
      <c r="N65" s="166">
        <v>638.9428571428571</v>
      </c>
      <c r="O65" s="166">
        <v>21.057142857142935</v>
      </c>
      <c r="P65" s="166">
        <v>3907.0581238095233</v>
      </c>
      <c r="Q65" s="166">
        <v>128.76187619047687</v>
      </c>
      <c r="R65" s="166">
        <v>33326.07835238095</v>
      </c>
      <c r="S65" s="166">
        <v>1098.301647619046</v>
      </c>
      <c r="T65" s="166">
        <v>44354.9775</v>
      </c>
      <c r="U65" s="166">
        <v>1461.7724999999991</v>
      </c>
      <c r="V65" s="166">
        <v>8042.538319047619</v>
      </c>
      <c r="W65" s="166">
        <v>265.0516809523815</v>
      </c>
      <c r="X65" s="166">
        <v>9167.559374999999</v>
      </c>
      <c r="Y65" s="166">
        <v>302.1281250000011</v>
      </c>
      <c r="Z65" s="166">
        <v>0</v>
      </c>
      <c r="AA65" s="166">
        <v>0</v>
      </c>
      <c r="AB65" s="72"/>
      <c r="AC65" s="72"/>
      <c r="AD65" s="73">
        <v>519150.11749999993</v>
      </c>
    </row>
    <row r="66" spans="1:30" ht="15">
      <c r="A66" s="139" t="s">
        <v>114</v>
      </c>
      <c r="B66" s="166">
        <v>0</v>
      </c>
      <c r="C66" s="166">
        <v>0</v>
      </c>
      <c r="D66" s="166">
        <v>2642.9</v>
      </c>
      <c r="E66" s="166">
        <v>87.09999999999991</v>
      </c>
      <c r="F66" s="166">
        <v>0</v>
      </c>
      <c r="G66" s="166">
        <v>0</v>
      </c>
      <c r="H66" s="166">
        <v>0</v>
      </c>
      <c r="I66" s="166">
        <v>0</v>
      </c>
      <c r="J66" s="166">
        <v>388938.3125</v>
      </c>
      <c r="K66" s="166">
        <v>12817.9375</v>
      </c>
      <c r="L66" s="166">
        <v>9128.92</v>
      </c>
      <c r="M66" s="166">
        <v>0</v>
      </c>
      <c r="N66" s="166">
        <v>638.9428571428571</v>
      </c>
      <c r="O66" s="166">
        <v>21.057142857142935</v>
      </c>
      <c r="P66" s="166">
        <v>3907.0581238095233</v>
      </c>
      <c r="Q66" s="166">
        <v>128.76187619047687</v>
      </c>
      <c r="R66" s="166">
        <v>33326.07835238095</v>
      </c>
      <c r="S66" s="166">
        <v>1098.301647619046</v>
      </c>
      <c r="T66" s="166">
        <v>44354.9775</v>
      </c>
      <c r="U66" s="166">
        <v>1461.7724999999991</v>
      </c>
      <c r="V66" s="166">
        <v>8042.538319047619</v>
      </c>
      <c r="W66" s="166">
        <v>265.0516809523815</v>
      </c>
      <c r="X66" s="166">
        <v>9167.559374999999</v>
      </c>
      <c r="Y66" s="166">
        <v>302.1281250000011</v>
      </c>
      <c r="Z66" s="166">
        <v>0</v>
      </c>
      <c r="AA66" s="166">
        <v>0</v>
      </c>
      <c r="AB66" s="72"/>
      <c r="AC66" s="72"/>
      <c r="AD66" s="73">
        <v>516329.39749999996</v>
      </c>
    </row>
    <row r="67" spans="1:30" ht="15">
      <c r="A67" s="168" t="s">
        <v>115</v>
      </c>
      <c r="B67" s="169">
        <v>0</v>
      </c>
      <c r="C67" s="169">
        <v>0</v>
      </c>
      <c r="D67" s="169">
        <v>2642.9</v>
      </c>
      <c r="E67" s="169">
        <v>87.09999999999991</v>
      </c>
      <c r="F67" s="169">
        <v>0</v>
      </c>
      <c r="G67" s="169">
        <v>0</v>
      </c>
      <c r="H67" s="169">
        <v>0</v>
      </c>
      <c r="I67" s="169">
        <v>0</v>
      </c>
      <c r="J67" s="169">
        <v>388938.3125</v>
      </c>
      <c r="K67" s="169">
        <v>12817.9375</v>
      </c>
      <c r="L67" s="169">
        <v>9128.92</v>
      </c>
      <c r="M67" s="169">
        <v>0</v>
      </c>
      <c r="N67" s="169">
        <v>638.9428571428571</v>
      </c>
      <c r="O67" s="169">
        <v>21.057142857142935</v>
      </c>
      <c r="P67" s="169">
        <v>3907.0581238095233</v>
      </c>
      <c r="Q67" s="169">
        <v>128.76187619047687</v>
      </c>
      <c r="R67" s="169">
        <v>33326.07835238095</v>
      </c>
      <c r="S67" s="169">
        <v>1098.301647619046</v>
      </c>
      <c r="T67" s="169">
        <v>44354.9775</v>
      </c>
      <c r="U67" s="169">
        <v>1461.7724999999991</v>
      </c>
      <c r="V67" s="169">
        <v>8042.538319047619</v>
      </c>
      <c r="W67" s="169">
        <v>265.0516809523815</v>
      </c>
      <c r="X67" s="169">
        <v>9167.559374999999</v>
      </c>
      <c r="Y67" s="169">
        <v>302.1281250000011</v>
      </c>
      <c r="Z67" s="169">
        <v>0</v>
      </c>
      <c r="AA67" s="169">
        <v>0</v>
      </c>
      <c r="AB67" s="72"/>
      <c r="AC67" s="72"/>
      <c r="AD67" s="73">
        <v>516329.39749999996</v>
      </c>
    </row>
    <row r="68" spans="1:30" ht="15">
      <c r="A68" s="170" t="s">
        <v>159</v>
      </c>
      <c r="B68" s="73">
        <v>224740.13417142857</v>
      </c>
      <c r="C68" s="73">
        <v>7406.585828571464</v>
      </c>
      <c r="D68" s="73">
        <v>31714.800000000007</v>
      </c>
      <c r="E68" s="73">
        <v>1045.199999999999</v>
      </c>
      <c r="F68" s="73">
        <v>2730.7255999999998</v>
      </c>
      <c r="G68" s="73">
        <v>89.9944000000005</v>
      </c>
      <c r="H68" s="73">
        <v>24576.52039999999</v>
      </c>
      <c r="I68" s="73">
        <v>809.9596000000045</v>
      </c>
      <c r="J68" s="73">
        <v>4667259.75</v>
      </c>
      <c r="K68" s="73">
        <v>153815.25</v>
      </c>
      <c r="L68" s="73">
        <v>109547.04</v>
      </c>
      <c r="M68" s="73">
        <v>0</v>
      </c>
      <c r="N68" s="73">
        <v>7667.314285714285</v>
      </c>
      <c r="O68" s="73">
        <v>252.68571428571522</v>
      </c>
      <c r="P68" s="73">
        <v>46884.697485714285</v>
      </c>
      <c r="Q68" s="73">
        <v>1545.1425142857224</v>
      </c>
      <c r="R68" s="73">
        <v>399912.9402285714</v>
      </c>
      <c r="S68" s="73">
        <v>13179.619771428552</v>
      </c>
      <c r="T68" s="73">
        <v>484720.5226857142</v>
      </c>
      <c r="U68" s="73">
        <v>15974.55731428571</v>
      </c>
      <c r="V68" s="73">
        <v>93063.65354285711</v>
      </c>
      <c r="W68" s="73">
        <v>3067.0264571428643</v>
      </c>
      <c r="X68" s="73">
        <v>104510.17687499999</v>
      </c>
      <c r="Y68" s="73">
        <v>3444.2606250000026</v>
      </c>
      <c r="Z68" s="73">
        <v>12846.01875</v>
      </c>
      <c r="AA68" s="73">
        <v>423.35625000000005</v>
      </c>
      <c r="AB68" s="72"/>
      <c r="AC68" s="72"/>
      <c r="AD68" s="73">
        <v>-0.007499999599531293</v>
      </c>
    </row>
    <row r="70" spans="1:30" ht="15">
      <c r="A70" s="171" t="s">
        <v>160</v>
      </c>
      <c r="B70" s="87">
        <v>224740.13417142857</v>
      </c>
      <c r="C70" s="87">
        <v>7406.585828571464</v>
      </c>
      <c r="D70" s="87">
        <v>31714.800000000007</v>
      </c>
      <c r="E70" s="87">
        <v>1045.199999999999</v>
      </c>
      <c r="F70" s="87">
        <v>2730.7255999999993</v>
      </c>
      <c r="G70" s="87">
        <v>89.9944000000005</v>
      </c>
      <c r="H70" s="87">
        <v>24576.53039999999</v>
      </c>
      <c r="I70" s="87">
        <v>809.9496000000045</v>
      </c>
      <c r="J70" s="87">
        <v>4667259.75</v>
      </c>
      <c r="K70" s="87">
        <v>153815.25</v>
      </c>
      <c r="L70" s="87">
        <v>109547.04</v>
      </c>
      <c r="M70" s="87">
        <v>0</v>
      </c>
      <c r="N70" s="87">
        <v>7667.314285714285</v>
      </c>
      <c r="O70" s="87">
        <v>252.68571428571522</v>
      </c>
      <c r="P70" s="87">
        <v>46884.697485714285</v>
      </c>
      <c r="Q70" s="87">
        <v>1545.1425142857224</v>
      </c>
      <c r="R70" s="87">
        <v>399912.9402285714</v>
      </c>
      <c r="S70" s="87">
        <v>13179.619771428552</v>
      </c>
      <c r="T70" s="87">
        <v>484720.5226857142</v>
      </c>
      <c r="U70" s="87">
        <v>15974.55731428571</v>
      </c>
      <c r="V70" s="87">
        <v>93063.65354285711</v>
      </c>
      <c r="W70" s="87">
        <v>3067.0264571428643</v>
      </c>
      <c r="X70" s="87">
        <v>104510.17687499999</v>
      </c>
      <c r="Y70" s="87">
        <v>3444.2606250000026</v>
      </c>
      <c r="Z70" s="87">
        <v>12846.01875</v>
      </c>
      <c r="AA70" s="87">
        <v>423.35625000000005</v>
      </c>
      <c r="AB70" s="72"/>
      <c r="AC70" s="72"/>
      <c r="AD70" s="72"/>
    </row>
    <row r="71" spans="1:30" ht="15">
      <c r="A71" s="171" t="s">
        <v>161</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row>
    <row r="72" spans="1:30" ht="15.75" thickBot="1">
      <c r="A72" s="72"/>
      <c r="B72" s="74">
        <v>0</v>
      </c>
      <c r="C72" s="74">
        <v>0</v>
      </c>
      <c r="D72" s="74">
        <v>0</v>
      </c>
      <c r="E72" s="74">
        <v>0</v>
      </c>
      <c r="F72" s="74">
        <v>0</v>
      </c>
      <c r="G72" s="74">
        <v>0</v>
      </c>
      <c r="H72" s="74">
        <v>-0.00999999999839929</v>
      </c>
      <c r="I72" s="74">
        <v>0.009999999999990905</v>
      </c>
      <c r="J72" s="74">
        <v>0</v>
      </c>
      <c r="K72" s="74">
        <v>0</v>
      </c>
      <c r="L72" s="74">
        <v>0</v>
      </c>
      <c r="M72" s="74">
        <v>0</v>
      </c>
      <c r="N72" s="74">
        <v>0</v>
      </c>
      <c r="O72" s="74">
        <v>0</v>
      </c>
      <c r="P72" s="74">
        <v>0</v>
      </c>
      <c r="Q72" s="74">
        <v>0</v>
      </c>
      <c r="R72" s="74">
        <v>0</v>
      </c>
      <c r="S72" s="74">
        <v>0</v>
      </c>
      <c r="T72" s="74">
        <v>0</v>
      </c>
      <c r="U72" s="74">
        <v>0</v>
      </c>
      <c r="V72" s="74">
        <v>0</v>
      </c>
      <c r="W72" s="74">
        <v>0</v>
      </c>
      <c r="X72" s="74">
        <v>0</v>
      </c>
      <c r="Y72" s="74">
        <v>0</v>
      </c>
      <c r="Z72" s="74">
        <v>0</v>
      </c>
      <c r="AA72" s="74">
        <v>0</v>
      </c>
      <c r="AB72" s="72"/>
      <c r="AC72" s="72"/>
      <c r="AD72" s="72"/>
    </row>
    <row r="73" spans="1:30" ht="15">
      <c r="A73" s="172"/>
      <c r="B73" s="173" t="s">
        <v>162</v>
      </c>
      <c r="C73" s="174">
        <v>20025</v>
      </c>
      <c r="D73" s="175" t="s">
        <v>88</v>
      </c>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row>
    <row r="74" spans="1:30" ht="15">
      <c r="A74" s="176" t="s">
        <v>163</v>
      </c>
      <c r="B74" s="177">
        <v>6210174.304024999</v>
      </c>
      <c r="C74" s="177">
        <v>201053.62847500003</v>
      </c>
      <c r="D74" s="178">
        <v>6411227.932499999</v>
      </c>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row>
    <row r="75" spans="1:30" ht="15.75" thickBot="1">
      <c r="A75" s="179"/>
      <c r="B75" s="180"/>
      <c r="C75" s="180"/>
      <c r="D75" s="181"/>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D49"/>
  <sheetViews>
    <sheetView zoomScalePageLayoutView="0" workbookViewId="0" topLeftCell="A1">
      <selection activeCell="A1" sqref="A1"/>
    </sheetView>
  </sheetViews>
  <sheetFormatPr defaultColWidth="9.140625" defaultRowHeight="12.75"/>
  <cols>
    <col min="1" max="1" width="15.7109375" style="0" customWidth="1"/>
    <col min="2" max="2" width="14.57421875" style="0" customWidth="1"/>
    <col min="3" max="3" width="15.7109375" style="0" customWidth="1"/>
    <col min="4" max="6" width="10.28125" style="0" bestFit="1" customWidth="1"/>
    <col min="7" max="7" width="12.8515625" style="0" customWidth="1"/>
    <col min="8" max="9" width="12.8515625" style="0" bestFit="1" customWidth="1"/>
    <col min="10" max="10" width="10.28125" style="0" bestFit="1" customWidth="1"/>
    <col min="11" max="11" width="11.28125" style="0" bestFit="1" customWidth="1"/>
    <col min="12" max="12" width="11.57421875" style="0" customWidth="1"/>
    <col min="13" max="13" width="13.421875" style="0" customWidth="1"/>
    <col min="14" max="14" width="11.00390625" style="0" customWidth="1"/>
    <col min="15" max="15" width="14.140625" style="0" customWidth="1"/>
    <col min="16" max="16" width="13.7109375" style="0" customWidth="1"/>
    <col min="17" max="17" width="14.7109375" style="0" customWidth="1"/>
    <col min="18" max="18" width="14.140625" style="0" customWidth="1"/>
    <col min="19" max="19" width="15.7109375" style="0" customWidth="1"/>
    <col min="20" max="20" width="12.7109375" style="0" customWidth="1"/>
    <col min="21" max="21" width="14.57421875" style="0" customWidth="1"/>
    <col min="22" max="22" width="15.421875" style="0" customWidth="1"/>
    <col min="23" max="23" width="12.00390625" style="0" customWidth="1"/>
    <col min="24" max="24" width="11.7109375" style="0" customWidth="1"/>
    <col min="25" max="25" width="13.8515625" style="0" customWidth="1"/>
    <col min="26" max="26" width="13.28125" style="0" customWidth="1"/>
    <col min="27" max="27" width="11.28125" style="0" bestFit="1" customWidth="1"/>
    <col min="28" max="28" width="9.8515625" style="0" bestFit="1" customWidth="1"/>
    <col min="29" max="29" width="2.421875" style="0" customWidth="1"/>
    <col min="30" max="30" width="15.28125" style="0" customWidth="1"/>
    <col min="31" max="31" width="1.8515625" style="0" customWidth="1"/>
    <col min="32" max="32" width="14.7109375" style="0" customWidth="1"/>
  </cols>
  <sheetData>
    <row r="1" spans="1:28" ht="12.75">
      <c r="A1" s="2" t="s">
        <v>220</v>
      </c>
      <c r="B1" s="286" t="s">
        <v>221</v>
      </c>
      <c r="C1" s="287"/>
      <c r="D1" s="211" t="s">
        <v>222</v>
      </c>
      <c r="E1" s="212"/>
      <c r="F1" s="211" t="s">
        <v>223</v>
      </c>
      <c r="G1" s="212"/>
      <c r="H1" s="211" t="s">
        <v>224</v>
      </c>
      <c r="I1" s="212"/>
      <c r="J1" s="211" t="s">
        <v>225</v>
      </c>
      <c r="K1" s="212"/>
      <c r="L1" s="211" t="s">
        <v>226</v>
      </c>
      <c r="M1" s="212"/>
      <c r="N1" s="211" t="s">
        <v>227</v>
      </c>
      <c r="O1" s="212"/>
      <c r="P1" s="211" t="s">
        <v>228</v>
      </c>
      <c r="Q1" s="212"/>
      <c r="R1" s="211" t="s">
        <v>229</v>
      </c>
      <c r="S1" s="212"/>
      <c r="T1" s="211" t="s">
        <v>230</v>
      </c>
      <c r="U1" s="212"/>
      <c r="V1" s="211" t="s">
        <v>103</v>
      </c>
      <c r="W1" s="212"/>
      <c r="X1" s="211" t="s">
        <v>231</v>
      </c>
      <c r="Y1" s="212"/>
      <c r="Z1" s="9" t="s">
        <v>232</v>
      </c>
      <c r="AA1" s="9"/>
      <c r="AB1" s="9"/>
    </row>
    <row r="2" spans="1:28" ht="12.75">
      <c r="A2" s="2" t="s">
        <v>233</v>
      </c>
      <c r="B2" s="213" t="s">
        <v>234</v>
      </c>
      <c r="C2" s="214" t="s">
        <v>235</v>
      </c>
      <c r="D2" s="213" t="s">
        <v>234</v>
      </c>
      <c r="E2" s="214" t="s">
        <v>236</v>
      </c>
      <c r="F2" s="213" t="s">
        <v>234</v>
      </c>
      <c r="G2" s="214" t="s">
        <v>237</v>
      </c>
      <c r="H2" s="213" t="s">
        <v>234</v>
      </c>
      <c r="I2" s="214" t="s">
        <v>235</v>
      </c>
      <c r="J2" s="213" t="s">
        <v>234</v>
      </c>
      <c r="K2" s="214" t="s">
        <v>235</v>
      </c>
      <c r="L2" s="213" t="s">
        <v>234</v>
      </c>
      <c r="M2" s="214">
        <v>121442</v>
      </c>
      <c r="N2" s="213" t="s">
        <v>234</v>
      </c>
      <c r="O2" s="214" t="s">
        <v>238</v>
      </c>
      <c r="P2" s="213" t="s">
        <v>234</v>
      </c>
      <c r="Q2" s="214" t="s">
        <v>235</v>
      </c>
      <c r="R2" s="213" t="s">
        <v>234</v>
      </c>
      <c r="S2" s="214" t="s">
        <v>238</v>
      </c>
      <c r="T2" s="213" t="s">
        <v>234</v>
      </c>
      <c r="U2" s="214" t="s">
        <v>239</v>
      </c>
      <c r="V2" s="213" t="s">
        <v>240</v>
      </c>
      <c r="W2" s="214" t="s">
        <v>241</v>
      </c>
      <c r="X2" s="213"/>
      <c r="Y2" s="214"/>
      <c r="Z2" s="9"/>
      <c r="AA2" s="9"/>
      <c r="AB2" s="9"/>
    </row>
    <row r="3" spans="1:28" ht="12.75">
      <c r="A3" s="2" t="s">
        <v>242</v>
      </c>
      <c r="B3" s="213"/>
      <c r="C3" s="215" t="s">
        <v>243</v>
      </c>
      <c r="D3" s="213"/>
      <c r="E3" s="215" t="s">
        <v>244</v>
      </c>
      <c r="F3" s="213"/>
      <c r="G3" s="215" t="s">
        <v>245</v>
      </c>
      <c r="H3" s="213"/>
      <c r="I3" s="215" t="s">
        <v>246</v>
      </c>
      <c r="J3" s="213"/>
      <c r="K3" s="215" t="s">
        <v>247</v>
      </c>
      <c r="L3" s="213"/>
      <c r="M3" s="215" t="s">
        <v>248</v>
      </c>
      <c r="N3" s="213"/>
      <c r="O3" s="215" t="s">
        <v>249</v>
      </c>
      <c r="P3" s="213"/>
      <c r="Q3" s="215" t="s">
        <v>250</v>
      </c>
      <c r="R3" s="213"/>
      <c r="S3" s="215" t="s">
        <v>251</v>
      </c>
      <c r="T3" s="213"/>
      <c r="U3" s="215" t="s">
        <v>252</v>
      </c>
      <c r="V3" s="215">
        <v>1052904</v>
      </c>
      <c r="W3" s="215" t="s">
        <v>253</v>
      </c>
      <c r="X3" s="213"/>
      <c r="Y3" s="216"/>
      <c r="Z3" s="9"/>
      <c r="AA3" s="9"/>
      <c r="AB3" s="9"/>
    </row>
    <row r="4" spans="1:28" ht="12.75">
      <c r="A4" s="53"/>
      <c r="B4" s="213">
        <v>20999</v>
      </c>
      <c r="C4" s="214">
        <v>20025</v>
      </c>
      <c r="D4" s="213">
        <v>20999</v>
      </c>
      <c r="E4" s="214">
        <v>20025</v>
      </c>
      <c r="F4" s="213">
        <v>20999</v>
      </c>
      <c r="G4" s="214">
        <v>20025</v>
      </c>
      <c r="H4" s="213">
        <v>20999</v>
      </c>
      <c r="I4" s="214">
        <v>20025</v>
      </c>
      <c r="J4" s="213">
        <v>20999</v>
      </c>
      <c r="K4" s="214">
        <v>20025</v>
      </c>
      <c r="L4" s="213">
        <v>20999</v>
      </c>
      <c r="M4" s="214">
        <v>20025</v>
      </c>
      <c r="N4" s="213">
        <v>20999</v>
      </c>
      <c r="O4" s="214">
        <v>20025</v>
      </c>
      <c r="P4" s="213">
        <v>20999</v>
      </c>
      <c r="Q4" s="214">
        <v>20025</v>
      </c>
      <c r="R4" s="213">
        <v>20999</v>
      </c>
      <c r="S4" s="214">
        <v>20025</v>
      </c>
      <c r="T4" s="213">
        <v>20999</v>
      </c>
      <c r="U4" s="214">
        <v>20025</v>
      </c>
      <c r="V4" s="213">
        <v>20999</v>
      </c>
      <c r="W4" s="214">
        <v>20025</v>
      </c>
      <c r="X4" s="213">
        <v>20999</v>
      </c>
      <c r="Y4" s="214">
        <v>20025</v>
      </c>
      <c r="Z4" s="9"/>
      <c r="AA4" s="9"/>
      <c r="AB4" s="9"/>
    </row>
    <row r="5" spans="1:30" ht="12.75">
      <c r="A5" s="217" t="s">
        <v>106</v>
      </c>
      <c r="B5" s="218">
        <v>74913.37805714285</v>
      </c>
      <c r="C5" s="219">
        <v>2468.8619428571546</v>
      </c>
      <c r="D5" s="218">
        <v>7928.700000000001</v>
      </c>
      <c r="E5" s="219">
        <v>261.2999999999997</v>
      </c>
      <c r="F5" s="220">
        <v>5461.451199999999</v>
      </c>
      <c r="G5" s="220">
        <v>179.988800000001</v>
      </c>
      <c r="H5" s="218">
        <v>1166814.9375</v>
      </c>
      <c r="I5" s="219">
        <v>38453.8125</v>
      </c>
      <c r="J5" s="218">
        <v>26512.99194285714</v>
      </c>
      <c r="K5" s="219">
        <v>873.7680571428591</v>
      </c>
      <c r="L5" s="218">
        <v>1916.8285714285712</v>
      </c>
      <c r="M5" s="219">
        <v>63.171428571428805</v>
      </c>
      <c r="N5" s="218">
        <v>11721.17437142857</v>
      </c>
      <c r="O5" s="219">
        <v>386.2856285714306</v>
      </c>
      <c r="P5" s="218">
        <v>99978.23505714285</v>
      </c>
      <c r="Q5" s="219">
        <v>3294.904942857138</v>
      </c>
      <c r="R5" s="218">
        <v>85525.72518571428</v>
      </c>
      <c r="S5" s="219">
        <v>2818.604814285718</v>
      </c>
      <c r="T5" s="218">
        <v>22978.679528571425</v>
      </c>
      <c r="U5" s="219">
        <v>757.2904714285733</v>
      </c>
      <c r="V5" s="218">
        <v>25669.166250000002</v>
      </c>
      <c r="W5" s="219">
        <v>845.9587499999998</v>
      </c>
      <c r="X5" s="218">
        <v>9148.5</v>
      </c>
      <c r="Y5" s="219">
        <v>301.5</v>
      </c>
      <c r="Z5" s="22"/>
      <c r="AA5" s="22"/>
      <c r="AB5" s="22"/>
      <c r="AC5" s="221"/>
      <c r="AD5" s="221"/>
    </row>
    <row r="6" spans="1:30" s="18" customFormat="1" ht="12.75">
      <c r="A6" s="222" t="s">
        <v>107</v>
      </c>
      <c r="B6" s="218">
        <v>24971.126019047617</v>
      </c>
      <c r="C6" s="219">
        <v>822.9539809523849</v>
      </c>
      <c r="D6" s="218">
        <v>2642.9</v>
      </c>
      <c r="E6" s="219">
        <v>87.09999999999991</v>
      </c>
      <c r="F6" s="220">
        <v>2730.7255999999993</v>
      </c>
      <c r="G6" s="220">
        <v>89.9944000000005</v>
      </c>
      <c r="H6" s="218">
        <v>388938.3125</v>
      </c>
      <c r="I6" s="219">
        <v>12817.9375</v>
      </c>
      <c r="J6" s="218">
        <v>8837.66398095238</v>
      </c>
      <c r="K6" s="219">
        <v>291.2560190476197</v>
      </c>
      <c r="L6" s="218">
        <v>638.9428571428571</v>
      </c>
      <c r="M6" s="219">
        <v>21.057142857142935</v>
      </c>
      <c r="N6" s="218">
        <v>3907.0581238095233</v>
      </c>
      <c r="O6" s="219">
        <v>128.76187619047687</v>
      </c>
      <c r="P6" s="218">
        <v>33326.07835238095</v>
      </c>
      <c r="Q6" s="219">
        <v>1098.301647619046</v>
      </c>
      <c r="R6" s="218">
        <v>44354.9775</v>
      </c>
      <c r="S6" s="219">
        <v>1461.7724999999991</v>
      </c>
      <c r="T6" s="218">
        <v>7659.559842857142</v>
      </c>
      <c r="U6" s="219">
        <v>252.43015714285775</v>
      </c>
      <c r="V6" s="218">
        <v>8556.38875</v>
      </c>
      <c r="W6" s="219">
        <v>281.9862499999999</v>
      </c>
      <c r="X6" s="218">
        <v>3049.5</v>
      </c>
      <c r="Y6" s="219">
        <v>100.5</v>
      </c>
      <c r="Z6" s="220"/>
      <c r="AA6" s="220"/>
      <c r="AB6" s="220"/>
      <c r="AC6" s="223"/>
      <c r="AD6" s="223"/>
    </row>
    <row r="7" spans="1:30" s="18" customFormat="1" ht="12.75">
      <c r="A7" s="222" t="s">
        <v>108</v>
      </c>
      <c r="B7" s="218">
        <v>24971.126019047617</v>
      </c>
      <c r="C7" s="219">
        <v>822.9539809523849</v>
      </c>
      <c r="D7" s="218">
        <v>2642.9</v>
      </c>
      <c r="E7" s="219">
        <v>87.09999999999991</v>
      </c>
      <c r="F7" s="220">
        <v>2730.7255999999993</v>
      </c>
      <c r="G7" s="220">
        <v>89.9944000000005</v>
      </c>
      <c r="H7" s="218">
        <v>388938.3125</v>
      </c>
      <c r="I7" s="219">
        <v>12817.9375</v>
      </c>
      <c r="J7" s="218">
        <v>8837.66398095238</v>
      </c>
      <c r="K7" s="219">
        <v>291.2560190476197</v>
      </c>
      <c r="L7" s="218">
        <v>638.9428571428571</v>
      </c>
      <c r="M7" s="219">
        <v>21.057142857142935</v>
      </c>
      <c r="N7" s="218">
        <v>3907.0581238095233</v>
      </c>
      <c r="O7" s="219">
        <v>128.76187619047687</v>
      </c>
      <c r="P7" s="218">
        <v>33326.07835238095</v>
      </c>
      <c r="Q7" s="219">
        <v>1098.301647619046</v>
      </c>
      <c r="R7" s="218">
        <v>44354.9775</v>
      </c>
      <c r="S7" s="219">
        <v>1461.7724999999991</v>
      </c>
      <c r="T7" s="218">
        <v>7659.559842857142</v>
      </c>
      <c r="U7" s="219">
        <v>252.43015714285775</v>
      </c>
      <c r="V7" s="218">
        <v>8556.38875</v>
      </c>
      <c r="W7" s="219">
        <v>281.9862499999999</v>
      </c>
      <c r="X7" s="218">
        <v>648.01875</v>
      </c>
      <c r="Y7" s="219">
        <v>21.356250000000045</v>
      </c>
      <c r="Z7" s="220"/>
      <c r="AA7" s="220"/>
      <c r="AB7" s="220"/>
      <c r="AC7" s="223"/>
      <c r="AD7" s="223"/>
    </row>
    <row r="8" spans="1:30" s="18" customFormat="1" ht="12.75">
      <c r="A8" s="222" t="s">
        <v>109</v>
      </c>
      <c r="B8" s="218">
        <v>24971.126019047617</v>
      </c>
      <c r="C8" s="219">
        <v>822.9539809523849</v>
      </c>
      <c r="D8" s="218">
        <v>2642.9</v>
      </c>
      <c r="E8" s="219">
        <v>87.09999999999991</v>
      </c>
      <c r="F8" s="220">
        <v>2730.7255999999993</v>
      </c>
      <c r="G8" s="220">
        <v>89.9944000000005</v>
      </c>
      <c r="H8" s="218">
        <v>388938.3125</v>
      </c>
      <c r="I8" s="219">
        <v>12817.9375</v>
      </c>
      <c r="J8" s="218">
        <v>8837.66398095238</v>
      </c>
      <c r="K8" s="219">
        <v>291.2560190476197</v>
      </c>
      <c r="L8" s="218">
        <v>638.9428571428571</v>
      </c>
      <c r="M8" s="219">
        <v>21.057142857142935</v>
      </c>
      <c r="N8" s="218">
        <v>3907.0581238095233</v>
      </c>
      <c r="O8" s="219">
        <v>128.76187619047687</v>
      </c>
      <c r="P8" s="218">
        <v>33326.07835238095</v>
      </c>
      <c r="Q8" s="219">
        <v>1098.301647619046</v>
      </c>
      <c r="R8" s="218">
        <v>44354.9775</v>
      </c>
      <c r="S8" s="219">
        <v>1461.7724999999991</v>
      </c>
      <c r="T8" s="218">
        <v>7659.559842857142</v>
      </c>
      <c r="U8" s="219">
        <v>252.43015714285775</v>
      </c>
      <c r="V8" s="218">
        <v>8556.38875</v>
      </c>
      <c r="W8" s="219">
        <v>281.9862499999999</v>
      </c>
      <c r="X8" s="218">
        <v>0</v>
      </c>
      <c r="Y8" s="219">
        <v>0</v>
      </c>
      <c r="Z8" s="220"/>
      <c r="AA8" s="220"/>
      <c r="AB8" s="220"/>
      <c r="AC8" s="223"/>
      <c r="AD8" s="223"/>
    </row>
    <row r="9" spans="1:30" s="18" customFormat="1" ht="12.75">
      <c r="A9" s="222" t="s">
        <v>110</v>
      </c>
      <c r="B9" s="218">
        <v>24971.126019047617</v>
      </c>
      <c r="C9" s="219">
        <v>822.9539809523849</v>
      </c>
      <c r="D9" s="218">
        <v>2642.9</v>
      </c>
      <c r="E9" s="219">
        <v>87.09999999999991</v>
      </c>
      <c r="F9" s="220">
        <v>2730.7255999999993</v>
      </c>
      <c r="G9" s="220">
        <v>89.9944000000005</v>
      </c>
      <c r="H9" s="218">
        <v>388938.3125</v>
      </c>
      <c r="I9" s="219">
        <v>12817.9375</v>
      </c>
      <c r="J9" s="218">
        <v>8837.66398095238</v>
      </c>
      <c r="K9" s="219">
        <v>291.2560190476197</v>
      </c>
      <c r="L9" s="218">
        <v>638.9428571428571</v>
      </c>
      <c r="M9" s="219">
        <v>21.057142857142935</v>
      </c>
      <c r="N9" s="218">
        <v>3907.0581238095233</v>
      </c>
      <c r="O9" s="219">
        <v>128.76187619047687</v>
      </c>
      <c r="P9" s="218">
        <v>33326.07835238095</v>
      </c>
      <c r="Q9" s="219">
        <v>1098.301647619046</v>
      </c>
      <c r="R9" s="218">
        <v>44354.9775</v>
      </c>
      <c r="S9" s="219">
        <v>1461.7724999999991</v>
      </c>
      <c r="T9" s="218">
        <v>7659.559842857142</v>
      </c>
      <c r="U9" s="219">
        <v>252.43015714285775</v>
      </c>
      <c r="V9" s="218">
        <v>8556.38875</v>
      </c>
      <c r="W9" s="219">
        <v>281.9862499999999</v>
      </c>
      <c r="X9" s="218">
        <v>0</v>
      </c>
      <c r="Y9" s="219">
        <v>0</v>
      </c>
      <c r="Z9" s="220"/>
      <c r="AA9" s="220"/>
      <c r="AB9" s="220"/>
      <c r="AC9" s="223"/>
      <c r="AD9" s="223"/>
    </row>
    <row r="10" spans="1:30" s="18" customFormat="1" ht="12.75">
      <c r="A10" s="222" t="s">
        <v>111</v>
      </c>
      <c r="B10" s="218">
        <v>24971.126019047617</v>
      </c>
      <c r="C10" s="219">
        <v>822.9539809523849</v>
      </c>
      <c r="D10" s="218">
        <v>2642.9</v>
      </c>
      <c r="E10" s="219">
        <v>87.09999999999991</v>
      </c>
      <c r="F10" s="220">
        <v>2730.7255999999993</v>
      </c>
      <c r="G10" s="220">
        <v>89.9944000000005</v>
      </c>
      <c r="H10" s="218">
        <v>388938.3125</v>
      </c>
      <c r="I10" s="219">
        <v>12817.9375</v>
      </c>
      <c r="J10" s="218">
        <v>8837.66398095238</v>
      </c>
      <c r="K10" s="219">
        <v>291.2560190476197</v>
      </c>
      <c r="L10" s="218">
        <v>638.9428571428571</v>
      </c>
      <c r="M10" s="219">
        <v>21.057142857142935</v>
      </c>
      <c r="N10" s="218">
        <v>3907.0581238095233</v>
      </c>
      <c r="O10" s="219">
        <v>128.76187619047687</v>
      </c>
      <c r="P10" s="218">
        <v>33326.07835238095</v>
      </c>
      <c r="Q10" s="219">
        <v>1098.301647619046</v>
      </c>
      <c r="R10" s="218">
        <v>44354.9775</v>
      </c>
      <c r="S10" s="219">
        <v>1461.7724999999991</v>
      </c>
      <c r="T10" s="218">
        <v>7659.559842857142</v>
      </c>
      <c r="U10" s="219">
        <v>252.43015714285775</v>
      </c>
      <c r="V10" s="218">
        <v>8556.38875</v>
      </c>
      <c r="W10" s="219">
        <v>281.9862499999999</v>
      </c>
      <c r="X10" s="218">
        <v>0</v>
      </c>
      <c r="Y10" s="219">
        <v>0</v>
      </c>
      <c r="Z10" s="220"/>
      <c r="AA10" s="220"/>
      <c r="AB10" s="220"/>
      <c r="AC10" s="223"/>
      <c r="AD10" s="223"/>
    </row>
    <row r="11" spans="1:30" s="18" customFormat="1" ht="12.75">
      <c r="A11" s="222" t="s">
        <v>112</v>
      </c>
      <c r="B11" s="218">
        <v>24971.126019047617</v>
      </c>
      <c r="C11" s="219">
        <v>822.9539809523849</v>
      </c>
      <c r="D11" s="218">
        <v>2642.9</v>
      </c>
      <c r="E11" s="219">
        <v>87.09999999999991</v>
      </c>
      <c r="F11" s="220">
        <v>2730.7255999999993</v>
      </c>
      <c r="G11" s="220">
        <v>89.9944000000005</v>
      </c>
      <c r="H11" s="218">
        <v>388938.3125</v>
      </c>
      <c r="I11" s="219">
        <v>12817.9375</v>
      </c>
      <c r="J11" s="218">
        <v>8837.66398095238</v>
      </c>
      <c r="K11" s="219">
        <v>291.2560190476197</v>
      </c>
      <c r="L11" s="218">
        <v>638.9428571428571</v>
      </c>
      <c r="M11" s="219">
        <v>21.057142857142935</v>
      </c>
      <c r="N11" s="218">
        <v>3907.0581238095233</v>
      </c>
      <c r="O11" s="219">
        <v>128.76187619047687</v>
      </c>
      <c r="P11" s="218">
        <v>33326.07835238095</v>
      </c>
      <c r="Q11" s="219">
        <v>1098.301647619046</v>
      </c>
      <c r="R11" s="218">
        <v>44354.9775</v>
      </c>
      <c r="S11" s="219">
        <v>1461.7724999999991</v>
      </c>
      <c r="T11" s="218">
        <v>7659.559842857142</v>
      </c>
      <c r="U11" s="219">
        <v>252.43015714285775</v>
      </c>
      <c r="V11" s="218">
        <v>8556.38875</v>
      </c>
      <c r="W11" s="219">
        <v>281.9862499999999</v>
      </c>
      <c r="X11" s="218">
        <v>0</v>
      </c>
      <c r="Y11" s="219">
        <v>0</v>
      </c>
      <c r="Z11" s="220"/>
      <c r="AA11" s="220"/>
      <c r="AB11" s="220"/>
      <c r="AC11" s="223"/>
      <c r="AD11" s="223"/>
    </row>
    <row r="12" spans="1:30" s="18" customFormat="1" ht="12.75">
      <c r="A12" s="222" t="s">
        <v>113</v>
      </c>
      <c r="B12" s="218">
        <v>0</v>
      </c>
      <c r="C12" s="219">
        <v>0</v>
      </c>
      <c r="D12" s="218">
        <v>2642.9</v>
      </c>
      <c r="E12" s="219">
        <v>87.09999999999991</v>
      </c>
      <c r="F12" s="220">
        <v>2730.7255999999993</v>
      </c>
      <c r="G12" s="220">
        <v>89.9944000000005</v>
      </c>
      <c r="H12" s="218">
        <v>388938.3125</v>
      </c>
      <c r="I12" s="219">
        <v>12817.9375</v>
      </c>
      <c r="J12" s="218">
        <v>8837.66398095238</v>
      </c>
      <c r="K12" s="219">
        <v>291.2560190476197</v>
      </c>
      <c r="L12" s="218">
        <v>638.9428571428571</v>
      </c>
      <c r="M12" s="219">
        <v>21.057142857142935</v>
      </c>
      <c r="N12" s="218">
        <v>3907.0581238095233</v>
      </c>
      <c r="O12" s="219">
        <v>128.76187619047687</v>
      </c>
      <c r="P12" s="218">
        <v>33326.07835238095</v>
      </c>
      <c r="Q12" s="219">
        <v>1098.301647619046</v>
      </c>
      <c r="R12" s="218">
        <v>44354.9775</v>
      </c>
      <c r="S12" s="219">
        <v>1461.7724999999991</v>
      </c>
      <c r="T12" s="218">
        <v>8042.538319047619</v>
      </c>
      <c r="U12" s="219">
        <v>265.0516809523815</v>
      </c>
      <c r="V12" s="218">
        <v>9167.559374999999</v>
      </c>
      <c r="W12" s="219">
        <v>302.1281250000011</v>
      </c>
      <c r="X12" s="218">
        <v>0</v>
      </c>
      <c r="Y12" s="219">
        <v>0</v>
      </c>
      <c r="Z12" s="220"/>
      <c r="AA12" s="220"/>
      <c r="AB12" s="220"/>
      <c r="AC12" s="223"/>
      <c r="AD12" s="223"/>
    </row>
    <row r="13" spans="1:30" s="18" customFormat="1" ht="12.75">
      <c r="A13" s="222" t="s">
        <v>114</v>
      </c>
      <c r="B13" s="218">
        <v>0</v>
      </c>
      <c r="C13" s="219">
        <v>0</v>
      </c>
      <c r="D13" s="218">
        <v>2642.9</v>
      </c>
      <c r="E13" s="219">
        <v>87.09999999999991</v>
      </c>
      <c r="F13" s="220">
        <v>0</v>
      </c>
      <c r="G13" s="220">
        <v>0</v>
      </c>
      <c r="H13" s="218">
        <v>388938.3125</v>
      </c>
      <c r="I13" s="219">
        <v>12817.9375</v>
      </c>
      <c r="J13" s="218">
        <v>8837.66398095238</v>
      </c>
      <c r="K13" s="219">
        <v>291.2560190476197</v>
      </c>
      <c r="L13" s="218">
        <v>638.9428571428571</v>
      </c>
      <c r="M13" s="219">
        <v>21.057142857142935</v>
      </c>
      <c r="N13" s="218">
        <v>3907.0581238095233</v>
      </c>
      <c r="O13" s="219">
        <v>128.76187619047687</v>
      </c>
      <c r="P13" s="218">
        <v>33326.07835238095</v>
      </c>
      <c r="Q13" s="219">
        <v>1098.301647619046</v>
      </c>
      <c r="R13" s="218">
        <v>44354.9775</v>
      </c>
      <c r="S13" s="219">
        <v>1461.7724999999991</v>
      </c>
      <c r="T13" s="218">
        <v>8042.538319047619</v>
      </c>
      <c r="U13" s="219">
        <v>265.0516809523815</v>
      </c>
      <c r="V13" s="218">
        <v>9167.559374999999</v>
      </c>
      <c r="W13" s="219">
        <v>302.1281250000011</v>
      </c>
      <c r="X13" s="218">
        <v>0</v>
      </c>
      <c r="Y13" s="219">
        <v>0</v>
      </c>
      <c r="Z13" s="220"/>
      <c r="AA13" s="220"/>
      <c r="AB13" s="220"/>
      <c r="AC13" s="223"/>
      <c r="AD13" s="223"/>
    </row>
    <row r="14" spans="1:30" s="18" customFormat="1" ht="12.75">
      <c r="A14" s="222" t="s">
        <v>115</v>
      </c>
      <c r="B14" s="218">
        <v>0</v>
      </c>
      <c r="C14" s="219">
        <v>0</v>
      </c>
      <c r="D14" s="218">
        <v>2642.9</v>
      </c>
      <c r="E14" s="219">
        <v>87.09999999999991</v>
      </c>
      <c r="F14" s="220">
        <v>0</v>
      </c>
      <c r="G14" s="220">
        <v>0</v>
      </c>
      <c r="H14" s="218">
        <v>388938.3125</v>
      </c>
      <c r="I14" s="219">
        <v>12817.9375</v>
      </c>
      <c r="J14" s="218">
        <v>8837.66398095238</v>
      </c>
      <c r="K14" s="219">
        <v>291.2560190476197</v>
      </c>
      <c r="L14" s="218">
        <v>638.9428571428571</v>
      </c>
      <c r="M14" s="219">
        <v>21.057142857142935</v>
      </c>
      <c r="N14" s="218">
        <v>3907.0581238095233</v>
      </c>
      <c r="O14" s="219">
        <v>128.76187619047687</v>
      </c>
      <c r="P14" s="218">
        <v>33326.07835238095</v>
      </c>
      <c r="Q14" s="219">
        <v>1098.301647619046</v>
      </c>
      <c r="R14" s="218">
        <v>44354.9775</v>
      </c>
      <c r="S14" s="219">
        <v>1461.7724999999991</v>
      </c>
      <c r="T14" s="218">
        <v>8042.538319047619</v>
      </c>
      <c r="U14" s="219">
        <v>265.0516809523815</v>
      </c>
      <c r="V14" s="218">
        <v>9167.559374999999</v>
      </c>
      <c r="W14" s="219">
        <v>302.1281250000011</v>
      </c>
      <c r="X14" s="218">
        <v>0</v>
      </c>
      <c r="Y14" s="219">
        <v>0</v>
      </c>
      <c r="Z14" s="220"/>
      <c r="AA14" s="220"/>
      <c r="AB14" s="220"/>
      <c r="AC14" s="223"/>
      <c r="AD14" s="223"/>
    </row>
    <row r="15" spans="1:30" s="18" customFormat="1" ht="13.5" thickBot="1">
      <c r="A15" s="41"/>
      <c r="B15" s="224">
        <v>224740.13417142857</v>
      </c>
      <c r="C15" s="225">
        <v>7406.585828571464</v>
      </c>
      <c r="D15" s="224">
        <v>31714.800000000007</v>
      </c>
      <c r="E15" s="225">
        <v>1045.199999999999</v>
      </c>
      <c r="F15" s="224">
        <v>24576.53039999999</v>
      </c>
      <c r="G15" s="225">
        <v>809.9496000000045</v>
      </c>
      <c r="H15" s="224">
        <v>4667259.75</v>
      </c>
      <c r="I15" s="225">
        <v>153815.25</v>
      </c>
      <c r="J15" s="224">
        <v>106051.96777142854</v>
      </c>
      <c r="K15" s="225">
        <v>3495.0722285714364</v>
      </c>
      <c r="L15" s="224">
        <v>7667.314285714285</v>
      </c>
      <c r="M15" s="225">
        <v>252.68571428571522</v>
      </c>
      <c r="N15" s="224">
        <v>46884.697485714285</v>
      </c>
      <c r="O15" s="225">
        <v>1545.1425142857224</v>
      </c>
      <c r="P15" s="224">
        <v>399912.9402285714</v>
      </c>
      <c r="Q15" s="225">
        <v>13179.619771428552</v>
      </c>
      <c r="R15" s="224">
        <v>484720.5226857142</v>
      </c>
      <c r="S15" s="225">
        <v>15974.55731428571</v>
      </c>
      <c r="T15" s="224">
        <v>93063.65354285711</v>
      </c>
      <c r="U15" s="225">
        <v>3067.0264571428643</v>
      </c>
      <c r="V15" s="224">
        <v>104510.17687499999</v>
      </c>
      <c r="W15" s="225">
        <v>3444.2606250000026</v>
      </c>
      <c r="X15" s="224">
        <v>12846.01875</v>
      </c>
      <c r="Y15" s="225">
        <v>423.35625000000005</v>
      </c>
      <c r="Z15" s="220">
        <v>6408407.212499999</v>
      </c>
      <c r="AA15" s="220"/>
      <c r="AB15" s="220"/>
      <c r="AC15" s="223"/>
      <c r="AD15" s="223"/>
    </row>
    <row r="16" spans="1:30" ht="13.5" thickTop="1">
      <c r="A16" s="53" t="s">
        <v>117</v>
      </c>
      <c r="B16" s="226">
        <v>224740.07</v>
      </c>
      <c r="C16" s="227">
        <v>7406.65</v>
      </c>
      <c r="D16" s="226">
        <v>31714.8</v>
      </c>
      <c r="E16" s="227">
        <v>1045.2</v>
      </c>
      <c r="F16" s="226">
        <v>24177.6</v>
      </c>
      <c r="G16" s="227">
        <v>1208.88</v>
      </c>
      <c r="H16" s="226">
        <v>4674294.75</v>
      </c>
      <c r="I16" s="227">
        <v>146780.25</v>
      </c>
      <c r="J16" s="226">
        <v>104330.52</v>
      </c>
      <c r="K16" s="227">
        <v>5216.52</v>
      </c>
      <c r="L16" s="226">
        <v>7678.8</v>
      </c>
      <c r="M16" s="227">
        <v>241.2</v>
      </c>
      <c r="N16" s="226">
        <v>46884.7</v>
      </c>
      <c r="O16" s="227">
        <v>1545.1399999999999</v>
      </c>
      <c r="P16" s="226">
        <v>399912.91</v>
      </c>
      <c r="Q16" s="227">
        <v>13179.65</v>
      </c>
      <c r="R16" s="226">
        <v>484720.52</v>
      </c>
      <c r="S16" s="227">
        <v>15974.56</v>
      </c>
      <c r="T16" s="226">
        <v>93063.66</v>
      </c>
      <c r="U16" s="227">
        <v>3067.02</v>
      </c>
      <c r="V16" s="226">
        <v>102813.8</v>
      </c>
      <c r="W16" s="227">
        <v>5140.69</v>
      </c>
      <c r="X16" s="226">
        <v>12846.029999999999</v>
      </c>
      <c r="Y16" s="227">
        <v>423.35</v>
      </c>
      <c r="Z16" s="22">
        <v>6408407.27</v>
      </c>
      <c r="AA16" s="22"/>
      <c r="AB16" s="22"/>
      <c r="AC16" s="221"/>
      <c r="AD16" s="221"/>
    </row>
    <row r="18" spans="1:25" s="70" customFormat="1" ht="25.5">
      <c r="A18" s="70" t="s">
        <v>254</v>
      </c>
      <c r="B18" s="12" t="s">
        <v>255</v>
      </c>
      <c r="C18" s="13" t="s">
        <v>256</v>
      </c>
      <c r="D18" s="12" t="s">
        <v>255</v>
      </c>
      <c r="E18" s="13" t="s">
        <v>256</v>
      </c>
      <c r="F18" s="12" t="s">
        <v>255</v>
      </c>
      <c r="G18" s="13" t="s">
        <v>256</v>
      </c>
      <c r="H18" s="12" t="s">
        <v>255</v>
      </c>
      <c r="I18" s="13" t="s">
        <v>256</v>
      </c>
      <c r="J18" s="12" t="s">
        <v>255</v>
      </c>
      <c r="K18" s="13" t="s">
        <v>256</v>
      </c>
      <c r="L18" s="12" t="s">
        <v>255</v>
      </c>
      <c r="M18" s="13" t="s">
        <v>256</v>
      </c>
      <c r="N18" s="12" t="s">
        <v>255</v>
      </c>
      <c r="O18" s="13" t="s">
        <v>256</v>
      </c>
      <c r="P18" s="12" t="s">
        <v>255</v>
      </c>
      <c r="Q18" s="13" t="s">
        <v>256</v>
      </c>
      <c r="R18" s="12" t="s">
        <v>255</v>
      </c>
      <c r="S18" s="13" t="s">
        <v>256</v>
      </c>
      <c r="T18" s="12" t="s">
        <v>255</v>
      </c>
      <c r="U18" s="13" t="s">
        <v>256</v>
      </c>
      <c r="V18" s="12" t="s">
        <v>255</v>
      </c>
      <c r="W18" s="13" t="s">
        <v>256</v>
      </c>
      <c r="X18" s="12" t="s">
        <v>255</v>
      </c>
      <c r="Y18" s="13" t="s">
        <v>256</v>
      </c>
    </row>
    <row r="19" spans="1:25" ht="12.75">
      <c r="A19" s="228">
        <v>41029</v>
      </c>
      <c r="B19" s="229">
        <v>180558.56</v>
      </c>
      <c r="C19" s="229">
        <v>206352.64</v>
      </c>
      <c r="D19" s="229">
        <v>27300</v>
      </c>
      <c r="E19" s="229">
        <v>30030</v>
      </c>
      <c r="F19" s="229">
        <v>0</v>
      </c>
      <c r="G19" s="229">
        <v>0</v>
      </c>
      <c r="H19" s="229">
        <v>4017562.5</v>
      </c>
      <c r="I19" s="229">
        <v>4419318.75</v>
      </c>
      <c r="J19" s="229">
        <v>91289.2</v>
      </c>
      <c r="K19" s="229">
        <v>100418.12000000001</v>
      </c>
      <c r="L19" s="229">
        <v>6630</v>
      </c>
      <c r="M19" s="229">
        <v>7260</v>
      </c>
      <c r="N19" s="229">
        <v>40358.2</v>
      </c>
      <c r="O19" s="229">
        <v>44394.02</v>
      </c>
      <c r="P19" s="229">
        <v>344243.8</v>
      </c>
      <c r="Q19" s="229">
        <v>378668.18</v>
      </c>
      <c r="R19" s="229">
        <v>458167.5</v>
      </c>
      <c r="S19" s="229">
        <v>500695.08</v>
      </c>
      <c r="T19" s="229">
        <v>80306.7</v>
      </c>
      <c r="U19" s="229">
        <v>88218.69000000002</v>
      </c>
      <c r="V19" s="230">
        <v>85978.75</v>
      </c>
      <c r="W19" s="229">
        <v>99116.115</v>
      </c>
      <c r="X19">
        <v>6969.38</v>
      </c>
      <c r="Y19" s="229">
        <v>10119.38</v>
      </c>
    </row>
    <row r="20" spans="1:25" ht="12.75">
      <c r="A20" s="228">
        <v>41060</v>
      </c>
      <c r="B20" s="229">
        <v>154764.48</v>
      </c>
      <c r="C20" s="229">
        <v>180558.56</v>
      </c>
      <c r="D20" s="229">
        <v>24570</v>
      </c>
      <c r="E20" s="229">
        <v>27300</v>
      </c>
      <c r="F20" s="230">
        <v>19745.04</v>
      </c>
      <c r="G20" s="229">
        <v>22565.759999999995</v>
      </c>
      <c r="H20" s="229">
        <v>3615806.25</v>
      </c>
      <c r="I20" s="229">
        <v>4017562.5</v>
      </c>
      <c r="J20" s="229">
        <v>82160.28</v>
      </c>
      <c r="K20" s="229">
        <v>91289.20000000001</v>
      </c>
      <c r="L20" s="229">
        <v>6000</v>
      </c>
      <c r="M20" s="229">
        <v>6600</v>
      </c>
      <c r="N20" s="229">
        <v>36322.38</v>
      </c>
      <c r="O20" s="229">
        <v>40358.2</v>
      </c>
      <c r="P20" s="229">
        <v>309819.42</v>
      </c>
      <c r="Q20" s="229">
        <v>344243.8</v>
      </c>
      <c r="R20" s="229">
        <v>412350.75</v>
      </c>
      <c r="S20" s="229">
        <v>412350.75000000006</v>
      </c>
      <c r="T20" s="229">
        <v>72394.71</v>
      </c>
      <c r="U20" s="229">
        <v>80306.70000000003</v>
      </c>
      <c r="V20" s="229">
        <v>77561.25</v>
      </c>
      <c r="W20" s="229">
        <v>90277.74</v>
      </c>
      <c r="X20">
        <v>3819.38</v>
      </c>
      <c r="Y20" s="229">
        <v>6969.379999999999</v>
      </c>
    </row>
    <row r="21" spans="1:25" ht="12.75">
      <c r="A21" s="228">
        <v>41090</v>
      </c>
      <c r="B21" s="229">
        <v>128970.4</v>
      </c>
      <c r="C21" s="229">
        <v>154764.47999999998</v>
      </c>
      <c r="D21" s="229">
        <v>21840</v>
      </c>
      <c r="E21" s="229">
        <v>24570</v>
      </c>
      <c r="F21" s="229">
        <v>16924.32</v>
      </c>
      <c r="G21" s="229">
        <v>19745.039999999997</v>
      </c>
      <c r="H21" s="229">
        <v>3214050</v>
      </c>
      <c r="I21" s="229">
        <v>3615806.25</v>
      </c>
      <c r="J21" s="229">
        <v>73031.36</v>
      </c>
      <c r="K21" s="229">
        <v>82160.28000000001</v>
      </c>
      <c r="L21" s="229">
        <v>5370</v>
      </c>
      <c r="M21" s="229">
        <v>5940</v>
      </c>
      <c r="N21" s="229">
        <v>32286.56</v>
      </c>
      <c r="O21" s="229">
        <v>36322.38</v>
      </c>
      <c r="P21" s="229">
        <v>275395.04</v>
      </c>
      <c r="Q21" s="229">
        <v>309819.42</v>
      </c>
      <c r="R21" s="230">
        <v>366534</v>
      </c>
      <c r="S21" s="229">
        <v>412350.75000000006</v>
      </c>
      <c r="T21" s="229">
        <v>64482.72</v>
      </c>
      <c r="U21" s="229">
        <v>72394.71000000004</v>
      </c>
      <c r="V21" s="229">
        <v>69143.75</v>
      </c>
      <c r="W21" s="229">
        <v>81439.365</v>
      </c>
      <c r="X21" s="231">
        <v>669.38</v>
      </c>
      <c r="Y21" s="229">
        <v>3819.379999999999</v>
      </c>
    </row>
    <row r="22" spans="1:25" ht="12.75">
      <c r="A22" s="228">
        <v>41121</v>
      </c>
      <c r="B22" s="229">
        <v>103176.32</v>
      </c>
      <c r="C22" s="229">
        <v>128970.39999999998</v>
      </c>
      <c r="D22" s="229">
        <v>19110</v>
      </c>
      <c r="E22" s="229">
        <v>21840</v>
      </c>
      <c r="F22" s="229">
        <v>14103.6</v>
      </c>
      <c r="G22" s="229">
        <v>16924.32</v>
      </c>
      <c r="H22" s="229">
        <v>2812293.75</v>
      </c>
      <c r="I22" s="229">
        <v>3214050</v>
      </c>
      <c r="J22" s="229">
        <v>73031.36</v>
      </c>
      <c r="K22" s="229">
        <v>73031.36000000002</v>
      </c>
      <c r="L22" s="229">
        <v>4740</v>
      </c>
      <c r="M22" s="229">
        <v>5280</v>
      </c>
      <c r="N22" s="229">
        <v>28250.74</v>
      </c>
      <c r="O22" s="229">
        <v>32286.559999999998</v>
      </c>
      <c r="P22" s="229">
        <v>240970.66</v>
      </c>
      <c r="Q22" s="229">
        <v>275395.04</v>
      </c>
      <c r="R22" s="229">
        <v>320717.25</v>
      </c>
      <c r="S22" s="229">
        <v>366534.00000000006</v>
      </c>
      <c r="T22" s="229">
        <v>56570.73</v>
      </c>
      <c r="U22" s="229">
        <v>64482.72000000004</v>
      </c>
      <c r="V22" s="229">
        <v>60726.25000000001</v>
      </c>
      <c r="W22" s="229">
        <v>72600.99</v>
      </c>
      <c r="X22" s="231">
        <v>0</v>
      </c>
      <c r="Y22" s="229">
        <v>669.3799999999992</v>
      </c>
    </row>
    <row r="23" spans="1:25" s="18" customFormat="1" ht="12.75">
      <c r="A23" s="232">
        <v>41152</v>
      </c>
      <c r="B23" s="230">
        <v>77382.24</v>
      </c>
      <c r="C23" s="230">
        <v>103176.31999999998</v>
      </c>
      <c r="D23" s="230">
        <v>16380</v>
      </c>
      <c r="E23" s="230">
        <v>19110</v>
      </c>
      <c r="F23" s="230">
        <v>11282.88</v>
      </c>
      <c r="G23" s="230">
        <v>14103.599999999999</v>
      </c>
      <c r="H23" s="230">
        <v>2410537.5</v>
      </c>
      <c r="I23" s="230">
        <v>2812293.75</v>
      </c>
      <c r="J23" s="230">
        <v>73031.36</v>
      </c>
      <c r="K23" s="230">
        <v>63902.44000000002</v>
      </c>
      <c r="L23" s="230">
        <v>4110</v>
      </c>
      <c r="M23" s="230">
        <v>4620</v>
      </c>
      <c r="N23" s="230">
        <v>24214.92</v>
      </c>
      <c r="O23" s="230">
        <v>28250.739999999998</v>
      </c>
      <c r="P23" s="230">
        <v>206546.28</v>
      </c>
      <c r="Q23" s="230">
        <v>240970.65999999997</v>
      </c>
      <c r="R23" s="230">
        <v>274900.5</v>
      </c>
      <c r="S23" s="230">
        <v>320717.25000000006</v>
      </c>
      <c r="T23" s="230">
        <v>48658.74</v>
      </c>
      <c r="U23" s="230">
        <v>56570.73000000004</v>
      </c>
      <c r="V23" s="230">
        <v>57449.49</v>
      </c>
      <c r="W23" s="230">
        <v>63762.615000000005</v>
      </c>
      <c r="X23" s="231">
        <v>0</v>
      </c>
      <c r="Y23" s="230">
        <v>0.004999999999199645</v>
      </c>
    </row>
    <row r="24" spans="1:25" s="235" customFormat="1" ht="12.75">
      <c r="A24" s="233">
        <v>41182</v>
      </c>
      <c r="B24" s="234">
        <v>51588.16</v>
      </c>
      <c r="C24" s="234">
        <v>77382.23999999998</v>
      </c>
      <c r="D24" s="234">
        <v>13650</v>
      </c>
      <c r="E24" s="234">
        <v>16379.999999999998</v>
      </c>
      <c r="F24" s="234">
        <v>8462.16</v>
      </c>
      <c r="G24" s="234">
        <v>11282.879999999997</v>
      </c>
      <c r="H24" s="234">
        <v>2008781.25</v>
      </c>
      <c r="I24" s="234">
        <v>2410537.5</v>
      </c>
      <c r="J24" s="234">
        <v>73088.26000000001</v>
      </c>
      <c r="K24" s="234">
        <v>54773.52000000002</v>
      </c>
      <c r="L24" s="234">
        <v>3585</v>
      </c>
      <c r="M24" s="234">
        <v>3960</v>
      </c>
      <c r="N24" s="234">
        <v>20179.1</v>
      </c>
      <c r="O24" s="234">
        <v>24214.92</v>
      </c>
      <c r="P24" s="234">
        <v>172121.9</v>
      </c>
      <c r="Q24" s="234">
        <v>206546.27999999997</v>
      </c>
      <c r="R24" s="234">
        <v>229083.75</v>
      </c>
      <c r="S24" s="234">
        <v>274900.50000000006</v>
      </c>
      <c r="T24" s="234">
        <v>40746.75</v>
      </c>
      <c r="U24" s="234">
        <v>48658.74000000004</v>
      </c>
      <c r="V24" s="234">
        <v>43891.25</v>
      </c>
      <c r="W24" s="234">
        <v>54924.240000000005</v>
      </c>
      <c r="Y24" s="234">
        <v>0.004999999999199645</v>
      </c>
    </row>
    <row r="25" spans="1:25" ht="12.75">
      <c r="A25" s="228">
        <v>41213</v>
      </c>
      <c r="B25" s="229"/>
      <c r="C25" s="229">
        <v>51588.159999999974</v>
      </c>
      <c r="D25" s="229"/>
      <c r="E25" s="229">
        <v>13649.999999999998</v>
      </c>
      <c r="F25" s="229"/>
      <c r="G25" s="229">
        <v>8462.159999999996</v>
      </c>
      <c r="H25" s="229"/>
      <c r="I25" s="229">
        <v>2008781.25</v>
      </c>
      <c r="J25" s="229"/>
      <c r="K25" s="229">
        <v>45644.60000000002</v>
      </c>
      <c r="L25" s="229"/>
      <c r="M25" s="229">
        <v>3300</v>
      </c>
      <c r="N25" s="229"/>
      <c r="O25" s="229">
        <v>20179.1</v>
      </c>
      <c r="P25" s="229"/>
      <c r="Q25" s="229">
        <v>172121.89999999997</v>
      </c>
      <c r="R25" s="229"/>
      <c r="S25" s="229">
        <v>229083.75000000006</v>
      </c>
      <c r="T25" s="229"/>
      <c r="U25" s="229">
        <v>40746.750000000044</v>
      </c>
      <c r="V25" s="229"/>
      <c r="W25" s="229">
        <v>46085.865000000005</v>
      </c>
      <c r="Y25" s="229">
        <v>0.004999999999199645</v>
      </c>
    </row>
    <row r="26" spans="1:25" ht="12.75">
      <c r="A26" s="228">
        <v>41243</v>
      </c>
      <c r="B26" s="229"/>
      <c r="C26" s="229">
        <v>25794.079999999973</v>
      </c>
      <c r="D26" s="229"/>
      <c r="E26" s="229">
        <v>10919.999999999998</v>
      </c>
      <c r="F26" s="229"/>
      <c r="G26" s="229">
        <v>5641.439999999996</v>
      </c>
      <c r="H26" s="229"/>
      <c r="I26" s="229">
        <v>1607025</v>
      </c>
      <c r="J26" s="229"/>
      <c r="K26" s="229">
        <v>36515.68000000002</v>
      </c>
      <c r="L26" s="229"/>
      <c r="M26" s="229">
        <v>2640</v>
      </c>
      <c r="N26" s="229"/>
      <c r="O26" s="229">
        <v>16143.279999999999</v>
      </c>
      <c r="P26" s="229"/>
      <c r="Q26" s="229">
        <v>137697.51999999996</v>
      </c>
      <c r="R26" s="229"/>
      <c r="S26" s="229">
        <v>183267.00000000006</v>
      </c>
      <c r="T26" s="229"/>
      <c r="U26" s="229">
        <v>32834.760000000046</v>
      </c>
      <c r="V26" s="229"/>
      <c r="W26" s="229">
        <v>37247.490000000005</v>
      </c>
      <c r="Y26" s="229">
        <v>0.004999999999199645</v>
      </c>
    </row>
    <row r="27" spans="1:25" ht="12.75">
      <c r="A27" s="228">
        <v>41274</v>
      </c>
      <c r="B27" s="229"/>
      <c r="C27" s="229">
        <v>-2.9103830456733704E-11</v>
      </c>
      <c r="D27" s="229"/>
      <c r="E27" s="229">
        <v>8189.999999999998</v>
      </c>
      <c r="F27" s="229"/>
      <c r="G27" s="229">
        <v>2820.719999999996</v>
      </c>
      <c r="H27" s="229"/>
      <c r="I27" s="229">
        <v>1205268.75</v>
      </c>
      <c r="J27" s="229"/>
      <c r="K27" s="229">
        <v>27386.760000000024</v>
      </c>
      <c r="L27" s="229"/>
      <c r="M27" s="229">
        <v>1980</v>
      </c>
      <c r="N27" s="229"/>
      <c r="O27" s="229">
        <v>12107.46</v>
      </c>
      <c r="P27" s="229"/>
      <c r="Q27" s="229">
        <v>103273.13999999996</v>
      </c>
      <c r="R27" s="229"/>
      <c r="S27" s="229">
        <v>137450.25000000006</v>
      </c>
      <c r="T27" s="229"/>
      <c r="U27" s="229">
        <v>24922.770000000044</v>
      </c>
      <c r="V27" s="229"/>
      <c r="W27" s="229">
        <v>28409.115000000005</v>
      </c>
      <c r="Y27" s="229">
        <v>0.004999999999199645</v>
      </c>
    </row>
    <row r="28" spans="1:25" ht="12.75">
      <c r="A28" s="228">
        <v>40939</v>
      </c>
      <c r="B28" s="229"/>
      <c r="C28" s="229">
        <v>-2.9103830456733704E-11</v>
      </c>
      <c r="D28" s="229"/>
      <c r="E28" s="229">
        <v>5459.999999999998</v>
      </c>
      <c r="F28" s="229"/>
      <c r="G28" s="229">
        <v>-3.637978807091713E-12</v>
      </c>
      <c r="H28" s="229"/>
      <c r="I28" s="229">
        <v>803512.5</v>
      </c>
      <c r="J28" s="229"/>
      <c r="K28" s="229">
        <v>18257.840000000026</v>
      </c>
      <c r="L28" s="229"/>
      <c r="M28" s="229">
        <v>1320</v>
      </c>
      <c r="N28" s="229"/>
      <c r="O28" s="229">
        <v>8071.6399999999985</v>
      </c>
      <c r="P28" s="229"/>
      <c r="Q28" s="229">
        <v>68848.75999999995</v>
      </c>
      <c r="R28" s="229"/>
      <c r="S28" s="229">
        <v>91633.50000000006</v>
      </c>
      <c r="T28" s="229"/>
      <c r="U28" s="229">
        <v>16615.180000000044</v>
      </c>
      <c r="V28" s="229"/>
      <c r="W28" s="229">
        <v>18939.427500000005</v>
      </c>
      <c r="Y28" s="229">
        <v>0.004999999999199645</v>
      </c>
    </row>
    <row r="29" spans="1:25" ht="12.75">
      <c r="A29" s="228">
        <v>40967</v>
      </c>
      <c r="B29" s="229"/>
      <c r="C29" s="229">
        <v>-2.9103830456733704E-11</v>
      </c>
      <c r="D29" s="229"/>
      <c r="E29" s="229">
        <v>2729.999999999998</v>
      </c>
      <c r="F29" s="229"/>
      <c r="G29" s="229">
        <v>-3.637978807091713E-12</v>
      </c>
      <c r="H29" s="229"/>
      <c r="I29" s="229">
        <v>401756.25</v>
      </c>
      <c r="J29" s="229"/>
      <c r="K29" s="229">
        <v>9128.920000000026</v>
      </c>
      <c r="L29" s="229"/>
      <c r="M29" s="229">
        <v>660</v>
      </c>
      <c r="N29" s="229"/>
      <c r="O29" s="229">
        <v>4035.819999999999</v>
      </c>
      <c r="P29" s="229"/>
      <c r="Q29" s="229">
        <v>34424.379999999954</v>
      </c>
      <c r="R29" s="229"/>
      <c r="S29" s="229">
        <v>45816.75000000006</v>
      </c>
      <c r="T29" s="229"/>
      <c r="U29" s="229">
        <v>8307.590000000044</v>
      </c>
      <c r="V29" s="229"/>
      <c r="W29" s="229">
        <v>9469.740000000005</v>
      </c>
      <c r="Y29" s="229">
        <v>0.004999999999199645</v>
      </c>
    </row>
    <row r="30" spans="1:25" ht="12.75">
      <c r="A30" s="228">
        <v>40999</v>
      </c>
      <c r="B30" s="229"/>
      <c r="C30" s="229">
        <v>-2.9103830456733704E-11</v>
      </c>
      <c r="D30" s="229"/>
      <c r="E30" s="229">
        <v>-1.8189894035458565E-12</v>
      </c>
      <c r="F30" s="229"/>
      <c r="G30" s="229">
        <v>-3.637978807091713E-12</v>
      </c>
      <c r="H30" s="229"/>
      <c r="I30" s="229">
        <v>0</v>
      </c>
      <c r="J30" s="229"/>
      <c r="K30" s="229">
        <v>2.546585164964199E-11</v>
      </c>
      <c r="L30" s="229"/>
      <c r="M30" s="229">
        <v>0</v>
      </c>
      <c r="N30" s="229"/>
      <c r="O30" s="229">
        <v>-1.3642420526593924E-12</v>
      </c>
      <c r="P30" s="229"/>
      <c r="Q30" s="229">
        <v>-4.3655745685100555E-11</v>
      </c>
      <c r="R30" s="229"/>
      <c r="S30" s="230">
        <v>5.820766091346741E-11</v>
      </c>
      <c r="T30" s="229"/>
      <c r="U30" s="229">
        <v>4.3655745685100555E-11</v>
      </c>
      <c r="V30" s="229"/>
      <c r="W30" s="229">
        <v>0.05250000000523869</v>
      </c>
      <c r="Y30" s="229">
        <v>0.004999999999199645</v>
      </c>
    </row>
    <row r="31" spans="5:23" ht="12.75">
      <c r="E31" s="229"/>
      <c r="F31" s="229"/>
      <c r="G31" s="229"/>
      <c r="H31" s="229"/>
      <c r="I31" s="229"/>
      <c r="J31" s="229"/>
      <c r="K31" s="229"/>
      <c r="L31" s="229"/>
      <c r="M31" s="229"/>
      <c r="N31" s="229"/>
      <c r="O31" s="229"/>
      <c r="P31" s="229"/>
      <c r="Q31" s="229"/>
      <c r="R31" s="229"/>
      <c r="S31" s="229"/>
      <c r="T31" s="229"/>
      <c r="U31" s="229"/>
      <c r="V31" s="229"/>
      <c r="W31" s="229"/>
    </row>
    <row r="32" spans="1:26" s="238" customFormat="1" ht="12.75">
      <c r="A32" s="236" t="s">
        <v>257</v>
      </c>
      <c r="B32" s="237">
        <v>25794.079999999973</v>
      </c>
      <c r="C32" s="237"/>
      <c r="D32" s="237">
        <v>2729.999999999998</v>
      </c>
      <c r="E32" s="237"/>
      <c r="F32" s="237">
        <v>2820.7199999999975</v>
      </c>
      <c r="G32" s="237"/>
      <c r="H32" s="237">
        <v>401756.25</v>
      </c>
      <c r="I32" s="237"/>
      <c r="J32" s="237">
        <v>-18314.73999999999</v>
      </c>
      <c r="K32" s="237"/>
      <c r="L32" s="237">
        <v>375</v>
      </c>
      <c r="M32" s="237"/>
      <c r="N32" s="237">
        <v>4035.8199999999997</v>
      </c>
      <c r="O32" s="237"/>
      <c r="P32" s="237">
        <v>34424.379999999976</v>
      </c>
      <c r="Q32" s="237"/>
      <c r="R32" s="237">
        <v>45816.75000000006</v>
      </c>
      <c r="S32" s="237"/>
      <c r="T32" s="237">
        <v>7911.990000000042</v>
      </c>
      <c r="U32" s="237"/>
      <c r="V32" s="237">
        <v>11032.990000000005</v>
      </c>
      <c r="W32" s="237"/>
      <c r="X32" s="237">
        <v>0.004999999999199645</v>
      </c>
      <c r="Y32" s="237"/>
      <c r="Z32" s="237">
        <v>518383.2450000001</v>
      </c>
    </row>
    <row r="33" spans="1:26" ht="12.75">
      <c r="A33" s="1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row>
    <row r="34" spans="1:26" ht="12.75">
      <c r="A34" s="11" t="s">
        <v>258</v>
      </c>
      <c r="B34" s="239" t="s">
        <v>259</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row>
    <row r="35" spans="2:26" ht="12.75">
      <c r="B35" s="239" t="s">
        <v>260</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row>
    <row r="36" spans="2:26" ht="12.75">
      <c r="B36" s="239" t="s">
        <v>261</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row>
    <row r="37" spans="2:26" ht="12.75">
      <c r="B37" s="239"/>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row>
    <row r="38" spans="1:26" ht="12.75">
      <c r="A38" s="42" t="s">
        <v>262</v>
      </c>
      <c r="B38" s="221" t="s">
        <v>263</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row>
    <row r="39" spans="2:26" ht="12.75">
      <c r="B39" s="221" t="s">
        <v>264</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row>
    <row r="40" spans="2:26" ht="12.75">
      <c r="B40" s="237" t="s">
        <v>265</v>
      </c>
      <c r="C40" s="237"/>
      <c r="D40" s="237"/>
      <c r="E40" s="237"/>
      <c r="F40" s="237"/>
      <c r="G40" s="237"/>
      <c r="H40" s="237"/>
      <c r="I40" s="237"/>
      <c r="J40" s="237"/>
      <c r="K40" s="237"/>
      <c r="L40" s="221"/>
      <c r="M40" s="221"/>
      <c r="N40" s="221"/>
      <c r="O40" s="221"/>
      <c r="P40" s="221"/>
      <c r="Q40" s="221"/>
      <c r="R40" s="221"/>
      <c r="S40" s="221"/>
      <c r="T40" s="221"/>
      <c r="U40" s="221"/>
      <c r="V40" s="221"/>
      <c r="W40" s="221"/>
      <c r="X40" s="221"/>
      <c r="Y40" s="221"/>
      <c r="Z40" s="221"/>
    </row>
    <row r="41" spans="2:26" ht="12.75">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row>
    <row r="42" spans="1:7" ht="12.75">
      <c r="A42" s="240" t="s">
        <v>50</v>
      </c>
      <c r="B42" s="241" t="s">
        <v>266</v>
      </c>
      <c r="C42" s="242">
        <v>518383.2450000001</v>
      </c>
      <c r="D42" s="243"/>
      <c r="E42" s="241" t="s">
        <v>267</v>
      </c>
      <c r="F42" s="241"/>
      <c r="G42" s="244"/>
    </row>
    <row r="43" spans="1:7" ht="12.75">
      <c r="A43" s="245" t="s">
        <v>50</v>
      </c>
      <c r="B43" s="255">
        <v>20999</v>
      </c>
      <c r="C43" s="256">
        <v>-518383.2450000001</v>
      </c>
      <c r="D43" s="257"/>
      <c r="E43" s="255" t="s">
        <v>267</v>
      </c>
      <c r="F43" s="255"/>
      <c r="G43" s="258"/>
    </row>
    <row r="44" spans="1:7" ht="12.75">
      <c r="A44" s="249" t="s">
        <v>268</v>
      </c>
      <c r="B44" s="246">
        <v>251433</v>
      </c>
      <c r="C44" s="247"/>
      <c r="D44" s="248"/>
      <c r="E44" s="248"/>
      <c r="F44" s="248"/>
      <c r="G44" s="250"/>
    </row>
    <row r="45" spans="1:7" ht="12.75">
      <c r="A45" s="251" t="s">
        <v>269</v>
      </c>
      <c r="B45" s="252"/>
      <c r="C45" s="252"/>
      <c r="D45" s="253"/>
      <c r="E45" s="253"/>
      <c r="F45" s="253"/>
      <c r="G45" s="254"/>
    </row>
    <row r="46" spans="1:3" ht="12.75">
      <c r="A46" s="248"/>
      <c r="B46" s="248"/>
      <c r="C46" s="248"/>
    </row>
    <row r="48" ht="12.75">
      <c r="B48" t="s">
        <v>270</v>
      </c>
    </row>
    <row r="49" spans="2:7" ht="12.75">
      <c r="B49" t="s">
        <v>271</v>
      </c>
      <c r="G49" t="s">
        <v>272</v>
      </c>
    </row>
  </sheetData>
  <sheetProtection/>
  <mergeCells count="1">
    <mergeCell ref="B1:C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16"/>
  <sheetViews>
    <sheetView zoomScalePageLayoutView="0" workbookViewId="0" topLeftCell="A1">
      <selection activeCell="A1" sqref="A1"/>
    </sheetView>
  </sheetViews>
  <sheetFormatPr defaultColWidth="9.140625" defaultRowHeight="12.75"/>
  <cols>
    <col min="4" max="4" width="12.140625" style="0" customWidth="1"/>
    <col min="15" max="15" width="14.8515625" style="0" bestFit="1" customWidth="1"/>
  </cols>
  <sheetData>
    <row r="1" spans="1:21" ht="23.25" customHeight="1" thickBot="1" thickTop="1">
      <c r="A1" s="43" t="s">
        <v>43</v>
      </c>
      <c r="B1" s="43" t="s">
        <v>44</v>
      </c>
      <c r="C1" s="43" t="s">
        <v>45</v>
      </c>
      <c r="D1" s="43" t="s">
        <v>46</v>
      </c>
      <c r="E1" s="43" t="s">
        <v>47</v>
      </c>
      <c r="F1" s="43" t="s">
        <v>48</v>
      </c>
      <c r="G1" s="43" t="s">
        <v>49</v>
      </c>
      <c r="H1" s="43" t="s">
        <v>50</v>
      </c>
      <c r="I1" s="43" t="s">
        <v>51</v>
      </c>
      <c r="J1" s="43" t="s">
        <v>52</v>
      </c>
      <c r="K1" s="43" t="s">
        <v>53</v>
      </c>
      <c r="L1" s="43" t="s">
        <v>54</v>
      </c>
      <c r="M1" s="43" t="s">
        <v>55</v>
      </c>
      <c r="N1" s="43" t="s">
        <v>56</v>
      </c>
      <c r="O1" s="44" t="s">
        <v>57</v>
      </c>
      <c r="P1" s="43" t="s">
        <v>58</v>
      </c>
      <c r="Q1" s="44" t="s">
        <v>59</v>
      </c>
      <c r="R1" s="43" t="s">
        <v>60</v>
      </c>
      <c r="S1" s="43" t="s">
        <v>61</v>
      </c>
      <c r="T1" s="43" t="s">
        <v>62</v>
      </c>
      <c r="U1" s="43" t="s">
        <v>63</v>
      </c>
    </row>
    <row r="2" ht="13.5" thickTop="1"/>
    <row r="3" spans="1:21" ht="15">
      <c r="A3" s="187" t="s">
        <v>64</v>
      </c>
      <c r="B3" s="186">
        <v>41164</v>
      </c>
      <c r="C3" s="187" t="s">
        <v>65</v>
      </c>
      <c r="D3" s="187" t="s">
        <v>171</v>
      </c>
      <c r="E3" s="186">
        <v>41152</v>
      </c>
      <c r="F3" s="187" t="s">
        <v>66</v>
      </c>
      <c r="G3" s="187" t="s">
        <v>67</v>
      </c>
      <c r="H3" s="187" t="s">
        <v>165</v>
      </c>
      <c r="I3" s="187" t="s">
        <v>67</v>
      </c>
      <c r="J3" s="187" t="s">
        <v>67</v>
      </c>
      <c r="K3" s="187" t="s">
        <v>67</v>
      </c>
      <c r="L3" s="187" t="s">
        <v>67</v>
      </c>
      <c r="M3" s="187" t="s">
        <v>67</v>
      </c>
      <c r="N3" s="187" t="s">
        <v>67</v>
      </c>
      <c r="O3" s="74">
        <v>-2832026.92</v>
      </c>
      <c r="P3" s="187" t="s">
        <v>68</v>
      </c>
      <c r="Q3" s="74">
        <v>-2832026.92</v>
      </c>
      <c r="R3" s="187" t="s">
        <v>172</v>
      </c>
      <c r="S3" s="187" t="s">
        <v>173</v>
      </c>
      <c r="T3" s="187" t="s">
        <v>74</v>
      </c>
      <c r="U3" s="187" t="s">
        <v>70</v>
      </c>
    </row>
    <row r="4" spans="1:21" ht="15">
      <c r="A4" s="188" t="s">
        <v>64</v>
      </c>
      <c r="B4" s="189">
        <v>41164</v>
      </c>
      <c r="C4" s="188" t="s">
        <v>65</v>
      </c>
      <c r="D4" s="188" t="s">
        <v>171</v>
      </c>
      <c r="E4" s="189">
        <v>41153</v>
      </c>
      <c r="F4" s="188" t="s">
        <v>66</v>
      </c>
      <c r="G4" s="188" t="s">
        <v>67</v>
      </c>
      <c r="H4" s="188" t="s">
        <v>165</v>
      </c>
      <c r="I4" s="188" t="s">
        <v>67</v>
      </c>
      <c r="J4" s="188" t="s">
        <v>67</v>
      </c>
      <c r="K4" s="188" t="s">
        <v>67</v>
      </c>
      <c r="L4" s="188" t="s">
        <v>67</v>
      </c>
      <c r="M4" s="188" t="s">
        <v>67</v>
      </c>
      <c r="N4" s="188" t="s">
        <v>67</v>
      </c>
      <c r="O4" s="190">
        <v>2832026.92</v>
      </c>
      <c r="P4" s="188" t="s">
        <v>68</v>
      </c>
      <c r="Q4" s="191">
        <v>2832026.92</v>
      </c>
      <c r="R4" s="188" t="s">
        <v>172</v>
      </c>
      <c r="S4" s="188" t="s">
        <v>173</v>
      </c>
      <c r="T4" s="188" t="s">
        <v>69</v>
      </c>
      <c r="U4" s="188" t="s">
        <v>70</v>
      </c>
    </row>
    <row r="5" spans="1:21" ht="15">
      <c r="A5" s="188" t="s">
        <v>64</v>
      </c>
      <c r="B5" s="189">
        <v>41162</v>
      </c>
      <c r="C5" s="188" t="s">
        <v>65</v>
      </c>
      <c r="D5" s="188" t="s">
        <v>174</v>
      </c>
      <c r="E5" s="189">
        <v>41153</v>
      </c>
      <c r="F5" s="188" t="s">
        <v>66</v>
      </c>
      <c r="G5" s="188" t="s">
        <v>67</v>
      </c>
      <c r="H5" s="188" t="s">
        <v>165</v>
      </c>
      <c r="I5" s="188" t="s">
        <v>67</v>
      </c>
      <c r="J5" s="188" t="s">
        <v>67</v>
      </c>
      <c r="K5" s="188" t="s">
        <v>67</v>
      </c>
      <c r="L5" s="188" t="s">
        <v>67</v>
      </c>
      <c r="M5" s="188" t="s">
        <v>67</v>
      </c>
      <c r="N5" s="188" t="s">
        <v>67</v>
      </c>
      <c r="O5" s="190">
        <v>-12047716.24</v>
      </c>
      <c r="P5" s="188" t="s">
        <v>68</v>
      </c>
      <c r="Q5" s="191">
        <v>-12047716.24</v>
      </c>
      <c r="R5" s="188" t="s">
        <v>175</v>
      </c>
      <c r="S5" s="188" t="s">
        <v>176</v>
      </c>
      <c r="T5" s="188" t="s">
        <v>72</v>
      </c>
      <c r="U5" s="188" t="s">
        <v>71</v>
      </c>
    </row>
    <row r="6" spans="1:21" ht="15">
      <c r="A6" s="187" t="s">
        <v>64</v>
      </c>
      <c r="B6" s="186">
        <v>41162</v>
      </c>
      <c r="C6" s="187" t="s">
        <v>65</v>
      </c>
      <c r="D6" s="187" t="s">
        <v>174</v>
      </c>
      <c r="E6" s="186">
        <v>41152</v>
      </c>
      <c r="F6" s="187" t="s">
        <v>66</v>
      </c>
      <c r="G6" s="187" t="s">
        <v>67</v>
      </c>
      <c r="H6" s="187" t="s">
        <v>165</v>
      </c>
      <c r="I6" s="187" t="s">
        <v>67</v>
      </c>
      <c r="J6" s="187" t="s">
        <v>67</v>
      </c>
      <c r="K6" s="187" t="s">
        <v>67</v>
      </c>
      <c r="L6" s="187" t="s">
        <v>67</v>
      </c>
      <c r="M6" s="187" t="s">
        <v>67</v>
      </c>
      <c r="N6" s="187" t="s">
        <v>67</v>
      </c>
      <c r="O6" s="74">
        <v>12047716.24</v>
      </c>
      <c r="P6" s="187" t="s">
        <v>68</v>
      </c>
      <c r="Q6" s="74">
        <v>12047716.24</v>
      </c>
      <c r="R6" s="187" t="s">
        <v>175</v>
      </c>
      <c r="S6" s="187" t="s">
        <v>176</v>
      </c>
      <c r="T6" s="187" t="s">
        <v>73</v>
      </c>
      <c r="U6" s="187" t="s">
        <v>71</v>
      </c>
    </row>
    <row r="7" spans="1:21" ht="15">
      <c r="A7" s="187" t="s">
        <v>64</v>
      </c>
      <c r="B7" s="186">
        <v>41163</v>
      </c>
      <c r="C7" s="187" t="s">
        <v>65</v>
      </c>
      <c r="D7" s="187" t="s">
        <v>177</v>
      </c>
      <c r="E7" s="186">
        <v>41152</v>
      </c>
      <c r="F7" s="187" t="s">
        <v>66</v>
      </c>
      <c r="G7" s="187" t="s">
        <v>67</v>
      </c>
      <c r="H7" s="187" t="s">
        <v>165</v>
      </c>
      <c r="I7" s="187" t="s">
        <v>67</v>
      </c>
      <c r="J7" s="187" t="s">
        <v>67</v>
      </c>
      <c r="K7" s="187" t="s">
        <v>67</v>
      </c>
      <c r="L7" s="187" t="s">
        <v>67</v>
      </c>
      <c r="M7" s="187" t="s">
        <v>67</v>
      </c>
      <c r="N7" s="187" t="s">
        <v>67</v>
      </c>
      <c r="O7" s="74">
        <v>-2343699.32</v>
      </c>
      <c r="P7" s="187" t="s">
        <v>68</v>
      </c>
      <c r="Q7" s="74">
        <v>-2343699.32</v>
      </c>
      <c r="R7" s="187" t="s">
        <v>0</v>
      </c>
      <c r="S7" s="187" t="s">
        <v>178</v>
      </c>
      <c r="T7" s="187" t="s">
        <v>73</v>
      </c>
      <c r="U7" s="187" t="s">
        <v>71</v>
      </c>
    </row>
    <row r="8" spans="1:21" ht="15">
      <c r="A8" s="188" t="s">
        <v>64</v>
      </c>
      <c r="B8" s="189">
        <v>41163</v>
      </c>
      <c r="C8" s="188" t="s">
        <v>65</v>
      </c>
      <c r="D8" s="188" t="s">
        <v>177</v>
      </c>
      <c r="E8" s="189">
        <v>41153</v>
      </c>
      <c r="F8" s="188" t="s">
        <v>66</v>
      </c>
      <c r="G8" s="188" t="s">
        <v>67</v>
      </c>
      <c r="H8" s="188" t="s">
        <v>165</v>
      </c>
      <c r="I8" s="188" t="s">
        <v>67</v>
      </c>
      <c r="J8" s="188" t="s">
        <v>67</v>
      </c>
      <c r="K8" s="188" t="s">
        <v>67</v>
      </c>
      <c r="L8" s="188" t="s">
        <v>67</v>
      </c>
      <c r="M8" s="188" t="s">
        <v>67</v>
      </c>
      <c r="N8" s="188" t="s">
        <v>67</v>
      </c>
      <c r="O8" s="190">
        <v>2343699.32</v>
      </c>
      <c r="P8" s="188" t="s">
        <v>68</v>
      </c>
      <c r="Q8" s="191">
        <v>2343699.32</v>
      </c>
      <c r="R8" s="188" t="s">
        <v>0</v>
      </c>
      <c r="S8" s="188" t="s">
        <v>178</v>
      </c>
      <c r="T8" s="188" t="s">
        <v>72</v>
      </c>
      <c r="U8" s="188" t="s">
        <v>71</v>
      </c>
    </row>
    <row r="9" spans="1:21" ht="15">
      <c r="A9" s="187" t="s">
        <v>64</v>
      </c>
      <c r="B9" s="186">
        <v>41159</v>
      </c>
      <c r="C9" s="187" t="s">
        <v>65</v>
      </c>
      <c r="D9" s="187" t="s">
        <v>168</v>
      </c>
      <c r="E9" s="186">
        <v>41152</v>
      </c>
      <c r="F9" s="187" t="s">
        <v>66</v>
      </c>
      <c r="G9" s="187" t="s">
        <v>67</v>
      </c>
      <c r="H9" s="187" t="s">
        <v>165</v>
      </c>
      <c r="I9" s="187" t="s">
        <v>67</v>
      </c>
      <c r="J9" s="187" t="s">
        <v>67</v>
      </c>
      <c r="K9" s="187" t="s">
        <v>67</v>
      </c>
      <c r="L9" s="187" t="s">
        <v>67</v>
      </c>
      <c r="M9" s="187" t="s">
        <v>67</v>
      </c>
      <c r="N9" s="187" t="s">
        <v>67</v>
      </c>
      <c r="O9" s="74">
        <v>-522984.2</v>
      </c>
      <c r="P9" s="187" t="s">
        <v>68</v>
      </c>
      <c r="Q9" s="74">
        <v>-522984.2</v>
      </c>
      <c r="R9" s="187" t="s">
        <v>169</v>
      </c>
      <c r="S9" s="187" t="s">
        <v>170</v>
      </c>
      <c r="T9" s="187" t="s">
        <v>74</v>
      </c>
      <c r="U9" s="187" t="s">
        <v>70</v>
      </c>
    </row>
    <row r="10" spans="1:21" ht="15">
      <c r="A10" s="188" t="s">
        <v>64</v>
      </c>
      <c r="B10" s="189">
        <v>41159</v>
      </c>
      <c r="C10" s="188" t="s">
        <v>65</v>
      </c>
      <c r="D10" s="188" t="s">
        <v>168</v>
      </c>
      <c r="E10" s="189">
        <v>41153</v>
      </c>
      <c r="F10" s="188" t="s">
        <v>66</v>
      </c>
      <c r="G10" s="188" t="s">
        <v>67</v>
      </c>
      <c r="H10" s="188" t="s">
        <v>165</v>
      </c>
      <c r="I10" s="188" t="s">
        <v>67</v>
      </c>
      <c r="J10" s="188" t="s">
        <v>67</v>
      </c>
      <c r="K10" s="188" t="s">
        <v>67</v>
      </c>
      <c r="L10" s="188" t="s">
        <v>67</v>
      </c>
      <c r="M10" s="188" t="s">
        <v>67</v>
      </c>
      <c r="N10" s="188" t="s">
        <v>67</v>
      </c>
      <c r="O10" s="190">
        <v>522984.2</v>
      </c>
      <c r="P10" s="188" t="s">
        <v>68</v>
      </c>
      <c r="Q10" s="191">
        <v>522984.2</v>
      </c>
      <c r="R10" s="188" t="s">
        <v>169</v>
      </c>
      <c r="S10" s="188" t="s">
        <v>170</v>
      </c>
      <c r="T10" s="188" t="s">
        <v>69</v>
      </c>
      <c r="U10" s="188" t="s">
        <v>70</v>
      </c>
    </row>
    <row r="16" spans="12:15" ht="12.75">
      <c r="L16" s="276" t="s">
        <v>309</v>
      </c>
      <c r="O16" s="192">
        <f>SUM(O3:O15)</f>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C1"/>
    </sheetView>
  </sheetViews>
  <sheetFormatPr defaultColWidth="9.140625" defaultRowHeight="12.75"/>
  <cols>
    <col min="1" max="2" width="3.7109375" style="58" customWidth="1"/>
    <col min="3" max="3" width="85.00390625" style="32" customWidth="1"/>
    <col min="4" max="4" width="22.00390625" style="56" bestFit="1" customWidth="1"/>
    <col min="5" max="16384" width="9.140625" style="53" customWidth="1"/>
  </cols>
  <sheetData>
    <row r="1" spans="1:3" ht="24" customHeight="1">
      <c r="A1" s="281" t="s">
        <v>18</v>
      </c>
      <c r="B1" s="281"/>
      <c r="C1" s="281"/>
    </row>
    <row r="2" spans="1:3" ht="15.75">
      <c r="A2" s="68" t="s">
        <v>280</v>
      </c>
      <c r="B2" s="60"/>
      <c r="C2" s="31"/>
    </row>
    <row r="3" spans="1:3" ht="65.25" customHeight="1">
      <c r="A3" s="57"/>
      <c r="B3" s="57"/>
      <c r="C3" s="69" t="s">
        <v>281</v>
      </c>
    </row>
    <row r="5" spans="1:2" ht="15.75">
      <c r="A5" s="34" t="s">
        <v>25</v>
      </c>
      <c r="B5" s="260"/>
    </row>
    <row r="6" ht="50.25" customHeight="1">
      <c r="C6" s="55" t="s">
        <v>282</v>
      </c>
    </row>
    <row r="7" ht="12.75">
      <c r="C7" s="59"/>
    </row>
    <row r="8" spans="1:3" ht="15.75">
      <c r="A8" s="34" t="s">
        <v>283</v>
      </c>
      <c r="B8" s="260"/>
      <c r="C8" s="55"/>
    </row>
    <row r="9" ht="56.25" customHeight="1">
      <c r="C9" s="59" t="s">
        <v>284</v>
      </c>
    </row>
    <row r="10" spans="1:3" ht="14.25" customHeight="1">
      <c r="A10" s="34" t="s">
        <v>91</v>
      </c>
      <c r="C10" s="55"/>
    </row>
    <row r="11" ht="132.75" customHeight="1">
      <c r="C11" s="269" t="s">
        <v>285</v>
      </c>
    </row>
    <row r="12" spans="1:3" ht="15">
      <c r="A12" s="62" t="s">
        <v>19</v>
      </c>
      <c r="B12" s="62"/>
      <c r="C12" s="33"/>
    </row>
    <row r="13" ht="25.5">
      <c r="C13" s="55" t="s">
        <v>20</v>
      </c>
    </row>
    <row r="14" spans="1:3" ht="15">
      <c r="A14" s="53"/>
      <c r="B14" s="260" t="s">
        <v>1</v>
      </c>
      <c r="C14" s="55"/>
    </row>
    <row r="15" ht="42" customHeight="1">
      <c r="C15" s="67" t="s">
        <v>286</v>
      </c>
    </row>
    <row r="16" spans="1:3" ht="15">
      <c r="A16" s="61" t="s">
        <v>27</v>
      </c>
      <c r="B16" s="61"/>
      <c r="C16" s="37"/>
    </row>
    <row r="17" ht="42" customHeight="1">
      <c r="C17" s="270" t="s">
        <v>287</v>
      </c>
    </row>
    <row r="18" spans="1:3" ht="15">
      <c r="A18" s="53"/>
      <c r="B18" s="260" t="s">
        <v>24</v>
      </c>
      <c r="C18" s="55"/>
    </row>
    <row r="19" spans="1:3" ht="94.5" customHeight="1">
      <c r="A19" s="260"/>
      <c r="B19" s="260"/>
      <c r="C19" s="270" t="s">
        <v>288</v>
      </c>
    </row>
    <row r="20" spans="1:4" s="41" customFormat="1" ht="12.75">
      <c r="A20" s="65"/>
      <c r="B20" s="65"/>
      <c r="C20" s="59"/>
      <c r="D20" s="40"/>
    </row>
    <row r="21" spans="1:3" ht="15" customHeight="1">
      <c r="A21" s="53"/>
      <c r="B21" s="260" t="s">
        <v>21</v>
      </c>
      <c r="C21" s="55"/>
    </row>
    <row r="22" ht="327" customHeight="1">
      <c r="C22" s="271" t="s">
        <v>289</v>
      </c>
    </row>
    <row r="23" ht="12" customHeight="1">
      <c r="C23" s="59"/>
    </row>
    <row r="24" spans="1:3" ht="15">
      <c r="A24" s="53"/>
      <c r="B24" s="260" t="s">
        <v>22</v>
      </c>
      <c r="C24" s="55"/>
    </row>
    <row r="25" ht="25.5">
      <c r="C25" s="59" t="s">
        <v>290</v>
      </c>
    </row>
    <row r="26" spans="1:3" ht="15" customHeight="1">
      <c r="A26" s="63" t="s">
        <v>29</v>
      </c>
      <c r="B26" s="63"/>
      <c r="C26" s="39"/>
    </row>
    <row r="27" spans="1:3" ht="54.75" customHeight="1">
      <c r="A27" s="64"/>
      <c r="B27" s="64"/>
      <c r="C27" s="59" t="s">
        <v>291</v>
      </c>
    </row>
    <row r="28" spans="1:3" ht="15">
      <c r="A28" s="53"/>
      <c r="B28" s="260" t="s">
        <v>292</v>
      </c>
      <c r="C28" s="55"/>
    </row>
    <row r="29" ht="63.75">
      <c r="C29" s="67" t="s">
        <v>293</v>
      </c>
    </row>
    <row r="30" spans="1:3" ht="12.75">
      <c r="A30" s="65"/>
      <c r="B30" s="65"/>
      <c r="C30" s="41"/>
    </row>
    <row r="31" spans="1:3" ht="15">
      <c r="A31" s="260" t="s">
        <v>23</v>
      </c>
      <c r="C31" s="55"/>
    </row>
    <row r="32" spans="1:3" ht="15" customHeight="1">
      <c r="A32" s="260"/>
      <c r="B32" s="260"/>
      <c r="C32" s="55" t="s">
        <v>294</v>
      </c>
    </row>
    <row r="33" spans="1:3" ht="12.75">
      <c r="A33" s="54"/>
      <c r="B33" s="54"/>
      <c r="C33" s="55"/>
    </row>
    <row r="34" ht="12.75">
      <c r="C34" s="55"/>
    </row>
    <row r="35" ht="12.75">
      <c r="C35" s="55"/>
    </row>
    <row r="36" ht="12.75">
      <c r="C36" s="55"/>
    </row>
    <row r="37" ht="12.75">
      <c r="C37" s="55"/>
    </row>
    <row r="38" ht="12.75">
      <c r="C38" s="55"/>
    </row>
    <row r="39" ht="12.75">
      <c r="C39" s="55"/>
    </row>
    <row r="40" ht="12.75">
      <c r="C40" s="55"/>
    </row>
    <row r="41" ht="12.75">
      <c r="C41" s="55"/>
    </row>
    <row r="42" ht="12.75">
      <c r="C42" s="55"/>
    </row>
    <row r="43" ht="12.75">
      <c r="C43" s="55"/>
    </row>
    <row r="44" ht="12.75">
      <c r="C44" s="55"/>
    </row>
    <row r="45" ht="12.75">
      <c r="C45" s="55"/>
    </row>
    <row r="46" ht="12.75">
      <c r="C46" s="55"/>
    </row>
  </sheetData>
  <sheetProtection/>
  <mergeCells count="1">
    <mergeCell ref="A1:C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43"/>
  <sheetViews>
    <sheetView zoomScalePageLayoutView="0" workbookViewId="0" topLeftCell="A1">
      <selection activeCell="A1" sqref="A1"/>
    </sheetView>
  </sheetViews>
  <sheetFormatPr defaultColWidth="9.140625" defaultRowHeight="12.75"/>
  <cols>
    <col min="1" max="1" width="9.140625" style="264" customWidth="1"/>
    <col min="2" max="2" width="10.140625" style="264" bestFit="1" customWidth="1"/>
    <col min="3" max="16384" width="9.140625" style="264" customWidth="1"/>
  </cols>
  <sheetData>
    <row r="1" ht="12.75">
      <c r="A1" s="263"/>
    </row>
    <row r="2" ht="15.75">
      <c r="A2" s="34" t="s">
        <v>1</v>
      </c>
    </row>
    <row r="3" s="266" customFormat="1" ht="15">
      <c r="A3" s="265"/>
    </row>
    <row r="4" spans="1:7" ht="12.75">
      <c r="A4" s="289" t="s">
        <v>78</v>
      </c>
      <c r="B4" s="289"/>
      <c r="C4" s="289"/>
      <c r="D4" s="289"/>
      <c r="E4" s="289"/>
      <c r="F4" s="289"/>
      <c r="G4" s="289"/>
    </row>
    <row r="5" spans="1:7" ht="12.75">
      <c r="A5" s="290" t="s">
        <v>77</v>
      </c>
      <c r="B5" s="290"/>
      <c r="C5" s="290"/>
      <c r="D5" s="290"/>
      <c r="E5" s="290"/>
      <c r="F5" s="290"/>
      <c r="G5" s="290"/>
    </row>
    <row r="6" ht="12.75"/>
    <row r="7" spans="1:6" ht="12.75">
      <c r="A7" s="291" t="s">
        <v>295</v>
      </c>
      <c r="B7" s="291"/>
      <c r="C7" s="291"/>
      <c r="D7" s="291"/>
      <c r="E7" s="291"/>
      <c r="F7" s="272"/>
    </row>
    <row r="8" spans="1:6" ht="27" customHeight="1">
      <c r="A8" s="292" t="s">
        <v>296</v>
      </c>
      <c r="B8" s="292"/>
      <c r="C8" s="292"/>
      <c r="D8" s="292"/>
      <c r="E8" s="292"/>
      <c r="F8" s="292"/>
    </row>
    <row r="9" ht="12.75"/>
    <row r="10" spans="1:7" ht="12.75">
      <c r="A10" s="289" t="s">
        <v>84</v>
      </c>
      <c r="B10" s="289"/>
      <c r="C10" s="289"/>
      <c r="D10" s="289"/>
      <c r="E10" s="289"/>
      <c r="F10" s="289"/>
      <c r="G10" s="289"/>
    </row>
    <row r="11" ht="12.75"/>
    <row r="12" spans="1:7" ht="12.75">
      <c r="A12" s="293" t="s">
        <v>30</v>
      </c>
      <c r="B12" s="293"/>
      <c r="C12" s="293"/>
      <c r="D12" s="293"/>
      <c r="E12" s="293"/>
      <c r="F12" s="293"/>
      <c r="G12" s="293"/>
    </row>
    <row r="13" spans="1:7" ht="12.75">
      <c r="A13" s="288" t="s">
        <v>31</v>
      </c>
      <c r="B13" s="288"/>
      <c r="C13" s="288"/>
      <c r="D13" s="288"/>
      <c r="E13" s="288"/>
      <c r="F13" s="288"/>
      <c r="G13" s="288"/>
    </row>
    <row r="14" spans="1:7" ht="12.75">
      <c r="A14" s="288" t="s">
        <v>32</v>
      </c>
      <c r="B14" s="288"/>
      <c r="C14" s="288"/>
      <c r="D14" s="288"/>
      <c r="E14" s="288"/>
      <c r="F14" s="288"/>
      <c r="G14" s="288"/>
    </row>
    <row r="15" spans="1:7" ht="12.75">
      <c r="A15" s="294" t="s">
        <v>297</v>
      </c>
      <c r="B15" s="295"/>
      <c r="C15" s="295"/>
      <c r="D15" s="295"/>
      <c r="E15" s="295"/>
      <c r="F15" s="295"/>
      <c r="G15" s="295"/>
    </row>
    <row r="16" spans="1:7" ht="12.75">
      <c r="A16" s="290" t="s">
        <v>79</v>
      </c>
      <c r="B16" s="290"/>
      <c r="C16" s="290"/>
      <c r="D16" s="290"/>
      <c r="E16" s="290"/>
      <c r="F16" s="290"/>
      <c r="G16" s="290"/>
    </row>
    <row r="17" ht="12.75"/>
    <row r="18" spans="1:7" ht="12.75">
      <c r="A18" s="288" t="s">
        <v>33</v>
      </c>
      <c r="B18" s="288"/>
      <c r="C18" s="288"/>
      <c r="D18" s="288"/>
      <c r="E18" s="288"/>
      <c r="F18" s="288"/>
      <c r="G18" s="288"/>
    </row>
    <row r="19" spans="1:7" ht="12.75">
      <c r="A19" s="288" t="s">
        <v>34</v>
      </c>
      <c r="B19" s="288"/>
      <c r="C19" s="288"/>
      <c r="D19" s="288"/>
      <c r="E19" s="288"/>
      <c r="F19" s="288"/>
      <c r="G19" s="288"/>
    </row>
    <row r="20" ht="12.75"/>
    <row r="21" spans="1:7" ht="12.75">
      <c r="A21" s="288" t="s">
        <v>35</v>
      </c>
      <c r="B21" s="288"/>
      <c r="C21" s="288"/>
      <c r="D21" s="288"/>
      <c r="E21" s="288"/>
      <c r="F21" s="288"/>
      <c r="G21" s="288"/>
    </row>
    <row r="22" ht="12.75"/>
    <row r="23" ht="12.75"/>
    <row r="24" ht="12.75">
      <c r="A24" s="266" t="s">
        <v>298</v>
      </c>
    </row>
    <row r="25" spans="1:5" ht="67.5" customHeight="1">
      <c r="A25" s="297" t="s">
        <v>299</v>
      </c>
      <c r="B25" s="297"/>
      <c r="C25" s="297"/>
      <c r="D25" s="297"/>
      <c r="E25" s="297"/>
    </row>
    <row r="26" spans="1:5" ht="12.75">
      <c r="A26" s="18"/>
      <c r="B26" s="18"/>
      <c r="C26" s="18"/>
      <c r="D26" s="18"/>
      <c r="E26" s="18"/>
    </row>
    <row r="27" spans="1:5" ht="12.75">
      <c r="A27" s="18"/>
      <c r="B27" s="18"/>
      <c r="C27" s="18"/>
      <c r="D27" s="18"/>
      <c r="E27" s="18"/>
    </row>
    <row r="28" spans="1:5" ht="12.75">
      <c r="A28" s="18"/>
      <c r="B28" s="18"/>
      <c r="C28" s="18"/>
      <c r="D28" s="18"/>
      <c r="E28" s="18"/>
    </row>
    <row r="29" spans="1:5" ht="12.75">
      <c r="A29" s="18"/>
      <c r="B29" s="18"/>
      <c r="C29" s="18"/>
      <c r="D29" s="18"/>
      <c r="E29" s="18"/>
    </row>
    <row r="30" spans="1:5" ht="12.75">
      <c r="A30" s="18"/>
      <c r="B30" s="18"/>
      <c r="C30" s="18"/>
      <c r="D30" s="18"/>
      <c r="E30" s="18"/>
    </row>
    <row r="31" ht="12.75"/>
    <row r="32" ht="12.75"/>
    <row r="33" ht="12.75"/>
    <row r="34" ht="12.75"/>
    <row r="35" spans="1:7" ht="26.25" customHeight="1">
      <c r="A35" s="294" t="s">
        <v>83</v>
      </c>
      <c r="B35" s="294"/>
      <c r="C35" s="294"/>
      <c r="D35" s="294"/>
      <c r="E35" s="294"/>
      <c r="F35" s="294"/>
      <c r="G35" s="294"/>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spans="1:7" ht="12.75">
      <c r="A54" s="288" t="s">
        <v>36</v>
      </c>
      <c r="B54" s="288"/>
      <c r="C54" s="288"/>
      <c r="D54" s="288"/>
      <c r="E54" s="288"/>
      <c r="F54" s="288"/>
      <c r="G54" s="288"/>
    </row>
    <row r="55" ht="17.25" customHeight="1"/>
    <row r="56" ht="12.75"/>
    <row r="57" ht="12.75"/>
    <row r="58" ht="12.75"/>
    <row r="59" ht="12.75"/>
    <row r="60" ht="12.75"/>
    <row r="61" ht="12.75"/>
    <row r="63" ht="12.75"/>
    <row r="64" spans="1:7" s="266" customFormat="1" ht="15">
      <c r="A64" s="298" t="s">
        <v>21</v>
      </c>
      <c r="B64" s="298"/>
      <c r="C64" s="298"/>
      <c r="D64" s="298"/>
      <c r="E64" s="298"/>
      <c r="F64" s="298"/>
      <c r="G64" s="298"/>
    </row>
    <row r="65" ht="12.75"/>
    <row r="66" spans="1:7" ht="12.75">
      <c r="A66" s="290" t="s">
        <v>37</v>
      </c>
      <c r="B66" s="290"/>
      <c r="C66" s="290"/>
      <c r="D66" s="290"/>
      <c r="E66" s="290"/>
      <c r="F66" s="290"/>
      <c r="G66" s="290"/>
    </row>
    <row r="67" ht="12.75"/>
    <row r="68" ht="12.75"/>
    <row r="69" spans="1:3" ht="12.75">
      <c r="A69" s="290" t="s">
        <v>80</v>
      </c>
      <c r="B69" s="290"/>
      <c r="C69" s="290"/>
    </row>
    <row r="70" spans="1:5" ht="12.75">
      <c r="A70" s="52" t="s">
        <v>85</v>
      </c>
      <c r="B70" s="263"/>
      <c r="C70" s="263"/>
      <c r="D70" s="263"/>
      <c r="E70" s="263" t="s">
        <v>38</v>
      </c>
    </row>
    <row r="71" ht="12.75"/>
    <row r="72" spans="1:7" ht="12.75">
      <c r="A72" s="288" t="s">
        <v>35</v>
      </c>
      <c r="B72" s="288"/>
      <c r="C72" s="288"/>
      <c r="D72" s="288"/>
      <c r="E72" s="288"/>
      <c r="F72" s="288"/>
      <c r="G72" s="288"/>
    </row>
    <row r="73" ht="12.75"/>
    <row r="74" ht="12.75"/>
    <row r="75" spans="1:7" ht="12.75">
      <c r="A75" s="290" t="s">
        <v>81</v>
      </c>
      <c r="B75" s="290"/>
      <c r="C75" s="290"/>
      <c r="D75" s="290"/>
      <c r="E75" s="290"/>
      <c r="F75" s="290"/>
      <c r="G75" s="290"/>
    </row>
    <row r="76" ht="12.75"/>
    <row r="77" ht="12.75"/>
    <row r="78" ht="12.75">
      <c r="A78" s="263"/>
    </row>
    <row r="79" ht="12.75"/>
    <row r="80" ht="12.75"/>
    <row r="81" ht="12.75"/>
    <row r="82" ht="12.75"/>
    <row r="83" ht="12.75"/>
    <row r="84" ht="12.75"/>
    <row r="85" ht="12.75"/>
    <row r="86" ht="12.75">
      <c r="A86" s="45"/>
    </row>
    <row r="87" ht="12.75"/>
    <row r="88" ht="12.75">
      <c r="A88" s="45"/>
    </row>
    <row r="89" ht="12.75">
      <c r="A89" s="45"/>
    </row>
    <row r="90" ht="12.75"/>
    <row r="91" ht="12.75"/>
    <row r="92" ht="12.75"/>
    <row r="93" ht="12.75"/>
    <row r="94" ht="12.75"/>
    <row r="95" ht="12.75">
      <c r="A95" s="263" t="s">
        <v>86</v>
      </c>
    </row>
    <row r="96" ht="12.75"/>
    <row r="97" spans="1:7" ht="12.75">
      <c r="A97" s="263" t="s">
        <v>39</v>
      </c>
      <c r="B97" s="290" t="s">
        <v>40</v>
      </c>
      <c r="C97" s="290"/>
      <c r="D97" s="290"/>
      <c r="E97" s="290"/>
      <c r="F97" s="290"/>
      <c r="G97" s="290"/>
    </row>
    <row r="98" spans="1:7" ht="12.75">
      <c r="A98" s="263" t="s">
        <v>41</v>
      </c>
      <c r="B98" s="296">
        <v>41153</v>
      </c>
      <c r="C98" s="296"/>
      <c r="D98" s="296"/>
      <c r="E98" s="296"/>
      <c r="F98" s="296"/>
      <c r="G98" s="296"/>
    </row>
    <row r="99" spans="1:7" ht="12.75">
      <c r="A99" s="263" t="s">
        <v>42</v>
      </c>
      <c r="B99" s="296">
        <v>41182</v>
      </c>
      <c r="C99" s="296"/>
      <c r="D99" s="296"/>
      <c r="E99" s="296"/>
      <c r="F99" s="296"/>
      <c r="G99" s="296"/>
    </row>
    <row r="100" ht="9.75" customHeight="1"/>
    <row r="101" spans="1:7" ht="12.75">
      <c r="A101" s="290" t="s">
        <v>82</v>
      </c>
      <c r="B101" s="290"/>
      <c r="C101" s="290"/>
      <c r="D101" s="290"/>
      <c r="E101" s="290"/>
      <c r="F101" s="290"/>
      <c r="G101" s="290"/>
    </row>
    <row r="102" ht="12.75"/>
    <row r="103" ht="12.75"/>
    <row r="104" ht="12.75"/>
    <row r="105" ht="12.75"/>
    <row r="106" ht="12.75"/>
    <row r="107" ht="12.75"/>
    <row r="108" ht="12.75"/>
    <row r="109" ht="12.75"/>
    <row r="110" ht="12.75"/>
    <row r="111" ht="12.75"/>
    <row r="112" ht="12.75"/>
    <row r="113" ht="12.75"/>
    <row r="114" ht="12.75"/>
    <row r="115" ht="12.75"/>
    <row r="116" ht="12.75"/>
    <row r="117" ht="12.75"/>
    <row r="118" ht="12.75">
      <c r="A118" s="263" t="s">
        <v>300</v>
      </c>
    </row>
    <row r="119" spans="1:7" ht="12.75">
      <c r="A119" s="290" t="s">
        <v>301</v>
      </c>
      <c r="B119" s="290"/>
      <c r="C119" s="290"/>
      <c r="D119" s="290"/>
      <c r="E119" s="290"/>
      <c r="F119" s="290"/>
      <c r="G119" s="290"/>
    </row>
    <row r="122" spans="1:7" ht="39.75" customHeight="1">
      <c r="A122" s="294" t="s">
        <v>302</v>
      </c>
      <c r="B122" s="294"/>
      <c r="C122" s="294"/>
      <c r="D122" s="294"/>
      <c r="E122" s="294"/>
      <c r="F122" s="294"/>
      <c r="G122" s="294"/>
    </row>
    <row r="123" spans="1:7" ht="49.5" customHeight="1">
      <c r="A123" s="294" t="s">
        <v>303</v>
      </c>
      <c r="B123" s="294"/>
      <c r="C123" s="294"/>
      <c r="D123" s="294"/>
      <c r="E123" s="294"/>
      <c r="F123" s="294"/>
      <c r="G123" s="294"/>
    </row>
    <row r="124" spans="1:7" ht="84" customHeight="1">
      <c r="A124" s="294" t="s">
        <v>304</v>
      </c>
      <c r="B124" s="295"/>
      <c r="C124" s="295"/>
      <c r="D124" s="295"/>
      <c r="E124" s="295"/>
      <c r="F124" s="295"/>
      <c r="G124" s="295"/>
    </row>
    <row r="125" spans="1:7" ht="57.75" customHeight="1">
      <c r="A125" s="294" t="s">
        <v>305</v>
      </c>
      <c r="B125" s="295"/>
      <c r="C125" s="295"/>
      <c r="D125" s="295"/>
      <c r="E125" s="295"/>
      <c r="F125" s="295"/>
      <c r="G125" s="295"/>
    </row>
    <row r="126" spans="1:7" ht="51.75" customHeight="1">
      <c r="A126" s="262"/>
      <c r="B126" s="261"/>
      <c r="C126" s="261"/>
      <c r="D126" s="261"/>
      <c r="E126" s="261"/>
      <c r="F126" s="261"/>
      <c r="G126" s="261"/>
    </row>
    <row r="127" ht="12.75">
      <c r="A127" s="273" t="s">
        <v>306</v>
      </c>
    </row>
    <row r="128" spans="1:7" ht="85.5" customHeight="1">
      <c r="A128" s="299" t="s">
        <v>307</v>
      </c>
      <c r="B128" s="299"/>
      <c r="C128" s="299"/>
      <c r="D128" s="299"/>
      <c r="E128" s="299"/>
      <c r="F128" s="299"/>
      <c r="G128" s="299"/>
    </row>
    <row r="133" spans="1:7" ht="12.75">
      <c r="A133" s="274"/>
      <c r="B133" s="274"/>
      <c r="C133" s="274"/>
      <c r="D133" s="274"/>
      <c r="E133" s="274"/>
      <c r="F133" s="274"/>
      <c r="G133" s="274"/>
    </row>
    <row r="134" spans="1:7" ht="12.75">
      <c r="A134" s="275"/>
      <c r="B134" s="275"/>
      <c r="C134" s="275"/>
      <c r="D134" s="275"/>
      <c r="E134" s="275"/>
      <c r="F134" s="275"/>
      <c r="G134" s="275"/>
    </row>
    <row r="135" spans="1:7" ht="12.75">
      <c r="A135" s="274"/>
      <c r="B135" s="274"/>
      <c r="C135" s="274"/>
      <c r="D135" s="274"/>
      <c r="E135" s="274"/>
      <c r="F135" s="274"/>
      <c r="G135" s="274"/>
    </row>
    <row r="136" ht="15" customHeight="1"/>
    <row r="137" ht="12.75">
      <c r="A137" s="45"/>
    </row>
    <row r="138" ht="12.75">
      <c r="A138" s="45"/>
    </row>
    <row r="140" ht="14.25" customHeight="1"/>
    <row r="142" ht="12.75">
      <c r="A142" s="263"/>
    </row>
    <row r="143" ht="12.75">
      <c r="A143" s="263"/>
    </row>
  </sheetData>
  <sheetProtection/>
  <mergeCells count="31">
    <mergeCell ref="A128:G128"/>
    <mergeCell ref="A101:G101"/>
    <mergeCell ref="A119:G119"/>
    <mergeCell ref="A122:G122"/>
    <mergeCell ref="A123:G123"/>
    <mergeCell ref="A124:G124"/>
    <mergeCell ref="A125:G125"/>
    <mergeCell ref="B99:G99"/>
    <mergeCell ref="A21:G21"/>
    <mergeCell ref="A25:E25"/>
    <mergeCell ref="A35:G35"/>
    <mergeCell ref="A54:G54"/>
    <mergeCell ref="A64:G64"/>
    <mergeCell ref="A66:G66"/>
    <mergeCell ref="A69:C69"/>
    <mergeCell ref="A72:G72"/>
    <mergeCell ref="A75:G75"/>
    <mergeCell ref="B97:G97"/>
    <mergeCell ref="B98:G98"/>
    <mergeCell ref="A19:G19"/>
    <mergeCell ref="A4:G4"/>
    <mergeCell ref="A5:G5"/>
    <mergeCell ref="A7:E7"/>
    <mergeCell ref="A8:F8"/>
    <mergeCell ref="A10:G10"/>
    <mergeCell ref="A12:G12"/>
    <mergeCell ref="A13:G13"/>
    <mergeCell ref="A14:G14"/>
    <mergeCell ref="A15:G15"/>
    <mergeCell ref="A16:G16"/>
    <mergeCell ref="A18:G18"/>
  </mergeCells>
  <printOptions/>
  <pageMargins left="0.31" right="0.36" top="0.61" bottom="0.69" header="0.3" footer="0.23"/>
  <pageSetup fitToHeight="6" fitToWidth="1"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Brigham Young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jbw54</dc:creator>
  <cp:keywords/>
  <dc:description/>
  <cp:lastModifiedBy>Carol Moore</cp:lastModifiedBy>
  <cp:lastPrinted>2012-12-06T20:52:04Z</cp:lastPrinted>
  <dcterms:created xsi:type="dcterms:W3CDTF">2004-09-14T18:02:09Z</dcterms:created>
  <dcterms:modified xsi:type="dcterms:W3CDTF">2013-01-23T22:10:11Z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